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永代供養料試算" sheetId="1" r:id="rId1"/>
    <sheet name="Sheet2" sheetId="2" r:id="rId2"/>
    <sheet name="Sheet3" sheetId="3" r:id="rId3"/>
  </sheets>
  <calcPr calcId="145621"/>
</workbook>
</file>

<file path=xl/calcChain.xml><?xml version="1.0" encoding="utf-8"?>
<calcChain xmlns="http://schemas.openxmlformats.org/spreadsheetml/2006/main">
  <c r="F36" i="1" l="1"/>
  <c r="F27" i="1" l="1"/>
  <c r="B13" i="1" l="1"/>
  <c r="F19" i="1"/>
  <c r="F20" i="1"/>
  <c r="F23" i="1"/>
  <c r="F24" i="1"/>
  <c r="F28" i="1"/>
  <c r="C32" i="1"/>
  <c r="F32" i="1"/>
  <c r="F33" i="1"/>
  <c r="F35" i="1"/>
  <c r="F37" i="1"/>
  <c r="F34" i="1"/>
  <c r="C38" i="1"/>
  <c r="C39" i="1" s="1"/>
  <c r="C40" i="1" s="1"/>
  <c r="C41" i="1" s="1"/>
  <c r="C43" i="1" s="1"/>
  <c r="C44" i="1" s="1"/>
  <c r="C45" i="1" s="1"/>
  <c r="F38" i="1"/>
  <c r="F39" i="1"/>
  <c r="F40" i="1"/>
  <c r="F41" i="1"/>
  <c r="C42" i="1"/>
  <c r="F42" i="1"/>
  <c r="F43" i="1"/>
  <c r="F44" i="1"/>
  <c r="F45" i="1"/>
  <c r="C46" i="1"/>
  <c r="F46" i="1"/>
  <c r="B47" i="1"/>
  <c r="C49" i="1" s="1"/>
  <c r="F48" i="1"/>
  <c r="F49" i="1"/>
  <c r="F50" i="1"/>
  <c r="F51" i="1"/>
  <c r="F52" i="1"/>
  <c r="F53" i="1"/>
  <c r="F54" i="1"/>
  <c r="F55" i="1"/>
  <c r="F56" i="1"/>
  <c r="F57" i="1"/>
  <c r="F58" i="1"/>
  <c r="F59" i="1"/>
  <c r="F60" i="1"/>
  <c r="D64" i="1"/>
  <c r="F64" i="1"/>
  <c r="D65" i="1"/>
  <c r="F65" i="1"/>
  <c r="F69" i="1"/>
  <c r="F70" i="1"/>
  <c r="C48" i="1" l="1"/>
  <c r="C56" i="1"/>
  <c r="C52" i="1"/>
  <c r="C50" i="1"/>
  <c r="C60" i="1"/>
  <c r="C58" i="1"/>
  <c r="C54" i="1"/>
  <c r="F72" i="1"/>
  <c r="C59" i="1"/>
  <c r="C57" i="1"/>
  <c r="C55" i="1"/>
  <c r="C53" i="1"/>
  <c r="C51" i="1"/>
</calcChain>
</file>

<file path=xl/comments1.xml><?xml version="1.0" encoding="utf-8"?>
<comments xmlns="http://schemas.openxmlformats.org/spreadsheetml/2006/main">
  <authors>
    <author>作成者</author>
  </authors>
  <commentList>
    <comment ref="B10" authorId="0">
      <text>
        <r>
          <rPr>
            <b/>
            <sz val="12"/>
            <color indexed="81"/>
            <rFont val="ＭＳ Ｐゴシック"/>
            <family val="3"/>
            <charset val="128"/>
          </rPr>
          <t>西暦で入力して下さい。</t>
        </r>
      </text>
    </comment>
    <comment ref="B11" authorId="0">
      <text>
        <r>
          <rPr>
            <b/>
            <sz val="12"/>
            <color indexed="81"/>
            <rFont val="ＭＳ Ｐゴシック"/>
            <family val="3"/>
            <charset val="128"/>
          </rPr>
          <t>西暦で入力して下さい。</t>
        </r>
      </text>
    </comment>
    <comment ref="E18" authorId="0">
      <text>
        <r>
          <rPr>
            <b/>
            <sz val="12"/>
            <color indexed="81"/>
            <rFont val="ＭＳ Ｐゴシック"/>
            <family val="3"/>
            <charset val="128"/>
          </rPr>
          <t>ご供養を申込の場合は「１」を入力して下さい。</t>
        </r>
      </text>
    </comment>
    <comment ref="E33" authorId="0">
      <text>
        <r>
          <rPr>
            <b/>
            <sz val="12"/>
            <color indexed="81"/>
            <rFont val="ＭＳ Ｐゴシック"/>
            <family val="3"/>
            <charset val="128"/>
          </rPr>
          <t>通夜
原則的には葬儀の前日に執り行われる。</t>
        </r>
        <r>
          <rPr>
            <sz val="9"/>
            <color indexed="81"/>
            <rFont val="ＭＳ Ｐゴシック"/>
            <family val="3"/>
            <charset val="128"/>
          </rPr>
          <t xml:space="preserve">
</t>
        </r>
      </text>
    </comment>
    <comment ref="E34" authorId="0">
      <text>
        <r>
          <rPr>
            <b/>
            <sz val="12"/>
            <color indexed="81"/>
            <rFont val="ＭＳ Ｐゴシック"/>
            <family val="3"/>
            <charset val="128"/>
          </rPr>
          <t>授戒済の方は要申告</t>
        </r>
      </text>
    </comment>
    <comment ref="E35" authorId="0">
      <text>
        <r>
          <rPr>
            <b/>
            <sz val="12"/>
            <color indexed="81"/>
            <rFont val="ＭＳ Ｐゴシック"/>
            <family val="3"/>
            <charset val="128"/>
          </rPr>
          <t>葬儀
原則的には命日の２日後に執り行われるが、日柄、諸事情により変わることがある。
関係者よく相談して決める。</t>
        </r>
      </text>
    </comment>
    <comment ref="C64" authorId="0">
      <text>
        <r>
          <rPr>
            <b/>
            <sz val="12"/>
            <color indexed="81"/>
            <rFont val="ＭＳ Ｐゴシック"/>
            <family val="3"/>
            <charset val="128"/>
          </rPr>
          <t>西暦で年のみ入力して下さい。</t>
        </r>
      </text>
    </comment>
    <comment ref="E64" authorId="0">
      <text>
        <r>
          <rPr>
            <b/>
            <sz val="12"/>
            <color indexed="81"/>
            <rFont val="ＭＳ Ｐゴシック"/>
            <family val="3"/>
            <charset val="128"/>
          </rPr>
          <t>申込む回数を入力して下さい。</t>
        </r>
      </text>
    </comment>
    <comment ref="C65" authorId="0">
      <text>
        <r>
          <rPr>
            <b/>
            <sz val="12"/>
            <color indexed="81"/>
            <rFont val="ＭＳ Ｐゴシック"/>
            <family val="3"/>
            <charset val="128"/>
          </rPr>
          <t>西暦で年のみ入力して下さい。</t>
        </r>
      </text>
    </comment>
    <comment ref="E65" authorId="0">
      <text>
        <r>
          <rPr>
            <b/>
            <sz val="12"/>
            <color indexed="81"/>
            <rFont val="ＭＳ Ｐゴシック"/>
            <family val="3"/>
            <charset val="128"/>
          </rPr>
          <t>申込む回数を入力して下さい。</t>
        </r>
      </text>
    </comment>
  </commentList>
</comments>
</file>

<file path=xl/sharedStrings.xml><?xml version="1.0" encoding="utf-8"?>
<sst xmlns="http://schemas.openxmlformats.org/spreadsheetml/2006/main" count="86" uniqueCount="78">
  <si>
    <t>盆</t>
    <rPh sb="0" eb="1">
      <t>ボン</t>
    </rPh>
    <phoneticPr fontId="2"/>
  </si>
  <si>
    <t>宛所不明となった場合はご案内名簿から削除いたします。</t>
    <rPh sb="14" eb="16">
      <t>メイボ</t>
    </rPh>
    <rPh sb="18" eb="20">
      <t>サクジョ</t>
    </rPh>
    <phoneticPr fontId="2"/>
  </si>
  <si>
    <t>春彼岸</t>
    <rPh sb="0" eb="1">
      <t>ハル</t>
    </rPh>
    <rPh sb="1" eb="3">
      <t>ヒガン</t>
    </rPh>
    <phoneticPr fontId="2"/>
  </si>
  <si>
    <t>上記の申込者情報に変更がある場合はお申し出ください。</t>
    <rPh sb="0" eb="2">
      <t>ジョウキ</t>
    </rPh>
    <rPh sb="3" eb="5">
      <t>モウシコミ</t>
    </rPh>
    <rPh sb="5" eb="6">
      <t>シャ</t>
    </rPh>
    <rPh sb="6" eb="8">
      <t>ジョウホウ</t>
    </rPh>
    <rPh sb="9" eb="11">
      <t>ヘンコウ</t>
    </rPh>
    <rPh sb="14" eb="16">
      <t>バアイ</t>
    </rPh>
    <rPh sb="18" eb="19">
      <t>モウ</t>
    </rPh>
    <rPh sb="20" eb="21">
      <t>デ</t>
    </rPh>
    <phoneticPr fontId="2"/>
  </si>
  <si>
    <t>小計</t>
    <rPh sb="0" eb="2">
      <t>ショウケイ</t>
    </rPh>
    <phoneticPr fontId="2"/>
  </si>
  <si>
    <t>回数</t>
    <rPh sb="0" eb="2">
      <t>カイスウ</t>
    </rPh>
    <phoneticPr fontId="2"/>
  </si>
  <si>
    <t>郵送料</t>
    <rPh sb="0" eb="3">
      <t>ユウソウリョウ</t>
    </rPh>
    <phoneticPr fontId="2"/>
  </si>
  <si>
    <t>合同供養にご参拝希望の方にはご案内を郵送いたします。</t>
    <rPh sb="0" eb="2">
      <t>ゴウドウ</t>
    </rPh>
    <rPh sb="2" eb="4">
      <t>クヨウ</t>
    </rPh>
    <rPh sb="6" eb="8">
      <t>サンパイ</t>
    </rPh>
    <rPh sb="8" eb="10">
      <t>キボウ</t>
    </rPh>
    <rPh sb="11" eb="12">
      <t>カタ</t>
    </rPh>
    <rPh sb="15" eb="17">
      <t>アンナイ</t>
    </rPh>
    <rPh sb="18" eb="20">
      <t>ユウソウ</t>
    </rPh>
    <phoneticPr fontId="2"/>
  </si>
  <si>
    <t>案内</t>
    <rPh sb="0" eb="2">
      <t>アンナイ</t>
    </rPh>
    <phoneticPr fontId="2"/>
  </si>
  <si>
    <t>年数</t>
    <rPh sb="0" eb="2">
      <t>ネンスウ</t>
    </rPh>
    <phoneticPr fontId="2"/>
  </si>
  <si>
    <t>最終年</t>
    <rPh sb="0" eb="3">
      <t>サイシュウネン</t>
    </rPh>
    <phoneticPr fontId="2"/>
  </si>
  <si>
    <t>開始年</t>
    <rPh sb="0" eb="2">
      <t>カイシ</t>
    </rPh>
    <rPh sb="2" eb="3">
      <t>ネン</t>
    </rPh>
    <phoneticPr fontId="2"/>
  </si>
  <si>
    <t>供養料</t>
    <rPh sb="0" eb="2">
      <t>クヨウ</t>
    </rPh>
    <rPh sb="2" eb="3">
      <t>リョウ</t>
    </rPh>
    <phoneticPr fontId="2"/>
  </si>
  <si>
    <t>合同供養</t>
    <rPh sb="0" eb="2">
      <t>ゴウドウ</t>
    </rPh>
    <rPh sb="2" eb="4">
      <t>クヨウ</t>
    </rPh>
    <phoneticPr fontId="2"/>
  </si>
  <si>
    <t>命日に準ずる法要同様、供養料は前納です。</t>
    <rPh sb="0" eb="2">
      <t>メイニチ</t>
    </rPh>
    <rPh sb="3" eb="4">
      <t>ジュン</t>
    </rPh>
    <rPh sb="6" eb="8">
      <t>ホウヨウ</t>
    </rPh>
    <rPh sb="8" eb="10">
      <t>ドウヨウ</t>
    </rPh>
    <rPh sb="11" eb="14">
      <t>クヨウリョウ</t>
    </rPh>
    <rPh sb="15" eb="17">
      <t>ゼンノウ</t>
    </rPh>
    <phoneticPr fontId="2"/>
  </si>
  <si>
    <t>年中法要</t>
    <rPh sb="0" eb="2">
      <t>ネンジュウ</t>
    </rPh>
    <rPh sb="2" eb="4">
      <t>ホウヨウ</t>
    </rPh>
    <phoneticPr fontId="2"/>
  </si>
  <si>
    <t>１００回忌</t>
    <rPh sb="3" eb="5">
      <t>カイキ</t>
    </rPh>
    <phoneticPr fontId="2"/>
  </si>
  <si>
    <t>５０回忌</t>
    <rPh sb="2" eb="4">
      <t>カイキ</t>
    </rPh>
    <phoneticPr fontId="2"/>
  </si>
  <si>
    <t>４７回忌</t>
    <rPh sb="2" eb="4">
      <t>カイキ</t>
    </rPh>
    <phoneticPr fontId="2"/>
  </si>
  <si>
    <t>４３回忌</t>
    <rPh sb="2" eb="4">
      <t>カイキ</t>
    </rPh>
    <phoneticPr fontId="2"/>
  </si>
  <si>
    <t>３７回忌</t>
    <rPh sb="2" eb="4">
      <t>カイキ</t>
    </rPh>
    <phoneticPr fontId="2"/>
  </si>
  <si>
    <t>３３回忌</t>
    <rPh sb="2" eb="4">
      <t>カイキ</t>
    </rPh>
    <phoneticPr fontId="2"/>
  </si>
  <si>
    <t>２７回忌</t>
    <rPh sb="2" eb="4">
      <t>カイキ</t>
    </rPh>
    <phoneticPr fontId="2"/>
  </si>
  <si>
    <t>２３回忌</t>
    <rPh sb="2" eb="4">
      <t>カイキ</t>
    </rPh>
    <phoneticPr fontId="2"/>
  </si>
  <si>
    <t>１７回忌</t>
    <rPh sb="2" eb="4">
      <t>カイキ</t>
    </rPh>
    <phoneticPr fontId="2"/>
  </si>
  <si>
    <t>１３回忌</t>
    <rPh sb="2" eb="4">
      <t>カイキ</t>
    </rPh>
    <phoneticPr fontId="2"/>
  </si>
  <si>
    <t>７回忌</t>
    <rPh sb="1" eb="3">
      <t>カイキ</t>
    </rPh>
    <phoneticPr fontId="2"/>
  </si>
  <si>
    <t>３回忌</t>
    <rPh sb="1" eb="3">
      <t>カイキ</t>
    </rPh>
    <phoneticPr fontId="2"/>
  </si>
  <si>
    <t>１周忌</t>
    <rPh sb="1" eb="3">
      <t>シュウキ</t>
    </rPh>
    <phoneticPr fontId="2"/>
  </si>
  <si>
    <t>亡年</t>
    <rPh sb="0" eb="1">
      <t>ボウ</t>
    </rPh>
    <rPh sb="1" eb="2">
      <t>ネン</t>
    </rPh>
    <phoneticPr fontId="2"/>
  </si>
  <si>
    <t>百ヶ日</t>
    <rPh sb="0" eb="1">
      <t>１００</t>
    </rPh>
    <rPh sb="2" eb="3">
      <t>ニチ</t>
    </rPh>
    <phoneticPr fontId="2"/>
  </si>
  <si>
    <t>六七日</t>
    <rPh sb="0" eb="2">
      <t>６７</t>
    </rPh>
    <rPh sb="2" eb="3">
      <t>カ</t>
    </rPh>
    <phoneticPr fontId="2"/>
  </si>
  <si>
    <t>五七日</t>
    <rPh sb="0" eb="2">
      <t>５７</t>
    </rPh>
    <rPh sb="2" eb="3">
      <t>カ</t>
    </rPh>
    <phoneticPr fontId="2"/>
  </si>
  <si>
    <t>初命日</t>
    <rPh sb="0" eb="1">
      <t>ハツ</t>
    </rPh>
    <rPh sb="1" eb="3">
      <t>メイニチ</t>
    </rPh>
    <phoneticPr fontId="2"/>
  </si>
  <si>
    <t>四七日</t>
    <rPh sb="0" eb="2">
      <t>４７</t>
    </rPh>
    <rPh sb="2" eb="3">
      <t>カ</t>
    </rPh>
    <phoneticPr fontId="2"/>
  </si>
  <si>
    <t>三七日</t>
    <rPh sb="0" eb="2">
      <t>３７</t>
    </rPh>
    <rPh sb="2" eb="3">
      <t>カ</t>
    </rPh>
    <phoneticPr fontId="2"/>
  </si>
  <si>
    <t>二七日</t>
    <rPh sb="0" eb="2">
      <t>２７</t>
    </rPh>
    <rPh sb="2" eb="3">
      <t>カ</t>
    </rPh>
    <phoneticPr fontId="2"/>
  </si>
  <si>
    <t>初七日</t>
    <rPh sb="0" eb="3">
      <t>ショナノカ</t>
    </rPh>
    <phoneticPr fontId="2"/>
  </si>
  <si>
    <t>戒名料</t>
    <rPh sb="0" eb="2">
      <t>カイミョウ</t>
    </rPh>
    <rPh sb="2" eb="3">
      <t>リョウ</t>
    </rPh>
    <phoneticPr fontId="2"/>
  </si>
  <si>
    <t>位牌開眼</t>
    <rPh sb="0" eb="2">
      <t>イハイ</t>
    </rPh>
    <rPh sb="2" eb="4">
      <t>カイゲン</t>
    </rPh>
    <phoneticPr fontId="2"/>
  </si>
  <si>
    <t>葬儀</t>
    <rPh sb="0" eb="2">
      <t>ソウギ</t>
    </rPh>
    <phoneticPr fontId="2"/>
  </si>
  <si>
    <t>通夜</t>
    <rPh sb="0" eb="2">
      <t>ツヤ</t>
    </rPh>
    <phoneticPr fontId="2"/>
  </si>
  <si>
    <t>もし、子孫存命中故人の命日に準じて個別にご供養してほしいという場合は、
日程調整の上、ご供養させていただきます。</t>
    <rPh sb="3" eb="5">
      <t>シソン</t>
    </rPh>
    <rPh sb="5" eb="8">
      <t>ゾンメイチュウ</t>
    </rPh>
    <rPh sb="8" eb="10">
      <t>コジン</t>
    </rPh>
    <rPh sb="11" eb="13">
      <t>メイニチ</t>
    </rPh>
    <rPh sb="14" eb="15">
      <t>ジュン</t>
    </rPh>
    <rPh sb="17" eb="19">
      <t>コベツ</t>
    </rPh>
    <rPh sb="21" eb="23">
      <t>クヨウ</t>
    </rPh>
    <rPh sb="31" eb="33">
      <t>バアイ</t>
    </rPh>
    <rPh sb="36" eb="38">
      <t>ニッテイ</t>
    </rPh>
    <rPh sb="38" eb="40">
      <t>チョウセイ</t>
    </rPh>
    <rPh sb="41" eb="42">
      <t>ウエ</t>
    </rPh>
    <rPh sb="44" eb="46">
      <t>クヨウ</t>
    </rPh>
    <phoneticPr fontId="2"/>
  </si>
  <si>
    <t>枕経</t>
    <rPh sb="0" eb="2">
      <t>マクラギョウ</t>
    </rPh>
    <phoneticPr fontId="2"/>
  </si>
  <si>
    <t>年忌該当年のご供養は春彼岸時に勤めさせていただきます。</t>
    <rPh sb="0" eb="2">
      <t>ネンキ</t>
    </rPh>
    <rPh sb="2" eb="4">
      <t>ガイトウ</t>
    </rPh>
    <rPh sb="4" eb="5">
      <t>ネン</t>
    </rPh>
    <rPh sb="7" eb="9">
      <t>クヨウ</t>
    </rPh>
    <rPh sb="10" eb="11">
      <t>ハル</t>
    </rPh>
    <rPh sb="11" eb="13">
      <t>ヒガン</t>
    </rPh>
    <rPh sb="13" eb="14">
      <t>ジ</t>
    </rPh>
    <rPh sb="15" eb="16">
      <t>ツト</t>
    </rPh>
    <phoneticPr fontId="2"/>
  </si>
  <si>
    <t>申込</t>
    <rPh sb="0" eb="2">
      <t>モウシコミ</t>
    </rPh>
    <phoneticPr fontId="2"/>
  </si>
  <si>
    <t>正当</t>
    <rPh sb="0" eb="2">
      <t>ショウトウ</t>
    </rPh>
    <phoneticPr fontId="2"/>
  </si>
  <si>
    <t>中陰・年忌</t>
    <rPh sb="0" eb="2">
      <t>チュウイン</t>
    </rPh>
    <rPh sb="3" eb="5">
      <t>ネンキ</t>
    </rPh>
    <phoneticPr fontId="2"/>
  </si>
  <si>
    <t>後継者がなく、ご供養していくことができないことを前提にしていますので、供養料は前納です。</t>
    <rPh sb="0" eb="3">
      <t>コウケイシャ</t>
    </rPh>
    <rPh sb="8" eb="10">
      <t>クヨウ</t>
    </rPh>
    <rPh sb="24" eb="26">
      <t>ゼンテイ</t>
    </rPh>
    <rPh sb="35" eb="38">
      <t>クヨウリョウ</t>
    </rPh>
    <rPh sb="39" eb="41">
      <t>ゼンノウ</t>
    </rPh>
    <phoneticPr fontId="2"/>
  </si>
  <si>
    <t>命日に準ずる法要</t>
    <rPh sb="0" eb="2">
      <t>メイニチ</t>
    </rPh>
    <rPh sb="3" eb="4">
      <t>ジュン</t>
    </rPh>
    <rPh sb="6" eb="8">
      <t>ホウヨウ</t>
    </rPh>
    <phoneticPr fontId="2"/>
  </si>
  <si>
    <t>下記の年中法要のお申込み期間、お寺に位牌をお祀りをしてご供養いたします。</t>
    <rPh sb="0" eb="2">
      <t>カキ</t>
    </rPh>
    <rPh sb="3" eb="5">
      <t>ネンチュウ</t>
    </rPh>
    <rPh sb="5" eb="7">
      <t>ホウヨウ</t>
    </rPh>
    <rPh sb="9" eb="11">
      <t>モウシコ</t>
    </rPh>
    <rPh sb="12" eb="14">
      <t>キカン</t>
    </rPh>
    <rPh sb="18" eb="20">
      <t>イハイ</t>
    </rPh>
    <rPh sb="22" eb="23">
      <t>マツ</t>
    </rPh>
    <rPh sb="28" eb="30">
      <t>クヨウ</t>
    </rPh>
    <phoneticPr fontId="2"/>
  </si>
  <si>
    <t>祠堂供養</t>
    <rPh sb="2" eb="4">
      <t>クヨウ</t>
    </rPh>
    <phoneticPr fontId="2"/>
  </si>
  <si>
    <t>石塔開眼</t>
    <rPh sb="0" eb="2">
      <t>セキトウ</t>
    </rPh>
    <rPh sb="2" eb="4">
      <t>カイゲン</t>
    </rPh>
    <phoneticPr fontId="2"/>
  </si>
  <si>
    <t>仏壇開眼</t>
    <rPh sb="0" eb="2">
      <t>ブツダン</t>
    </rPh>
    <rPh sb="2" eb="4">
      <t>カイゲン</t>
    </rPh>
    <phoneticPr fontId="2"/>
  </si>
  <si>
    <t>伝統的習慣に準じたご供養のあり方です。
継承者がいる場合、遺族は故人をお祀りする対象があることで癒され慰められることがあるのはないでしょうか。
熟慮の上、お申込下さい。</t>
    <rPh sb="0" eb="3">
      <t>デントウテキ</t>
    </rPh>
    <rPh sb="3" eb="5">
      <t>シュウカン</t>
    </rPh>
    <rPh sb="6" eb="7">
      <t>ジュン</t>
    </rPh>
    <rPh sb="10" eb="12">
      <t>クヨウ</t>
    </rPh>
    <rPh sb="15" eb="16">
      <t>カタ</t>
    </rPh>
    <rPh sb="20" eb="22">
      <t>ケイショウ</t>
    </rPh>
    <rPh sb="22" eb="23">
      <t>シャ</t>
    </rPh>
    <rPh sb="26" eb="28">
      <t>バアイ</t>
    </rPh>
    <rPh sb="29" eb="31">
      <t>イゾク</t>
    </rPh>
    <rPh sb="32" eb="34">
      <t>コジン</t>
    </rPh>
    <rPh sb="36" eb="37">
      <t>マツ</t>
    </rPh>
    <rPh sb="40" eb="42">
      <t>タイショウ</t>
    </rPh>
    <rPh sb="48" eb="49">
      <t>イヤ</t>
    </rPh>
    <rPh sb="51" eb="52">
      <t>ナグサ</t>
    </rPh>
    <rPh sb="72" eb="74">
      <t>ジュクリョ</t>
    </rPh>
    <rPh sb="75" eb="76">
      <t>ウエ</t>
    </rPh>
    <rPh sb="78" eb="81">
      <t>モウシコミクダ</t>
    </rPh>
    <phoneticPr fontId="2"/>
  </si>
  <si>
    <t>分家新仏法要</t>
    <rPh sb="0" eb="2">
      <t>ブンケ</t>
    </rPh>
    <rPh sb="2" eb="3">
      <t>シン</t>
    </rPh>
    <rPh sb="3" eb="4">
      <t>ブツ</t>
    </rPh>
    <rPh sb="4" eb="6">
      <t>ホウヨウ</t>
    </rPh>
    <phoneticPr fontId="2"/>
  </si>
  <si>
    <t>※税別</t>
    <rPh sb="1" eb="3">
      <t>ゼイベツ</t>
    </rPh>
    <phoneticPr fontId="2"/>
  </si>
  <si>
    <t>墓誌刻名料</t>
    <rPh sb="0" eb="2">
      <t>ボシ</t>
    </rPh>
    <rPh sb="2" eb="3">
      <t>コク</t>
    </rPh>
    <rPh sb="3" eb="4">
      <t>ミョウ</t>
    </rPh>
    <rPh sb="4" eb="5">
      <t>リョウ</t>
    </rPh>
    <phoneticPr fontId="2"/>
  </si>
  <si>
    <t>納骨料</t>
    <rPh sb="0" eb="2">
      <t>ノウコツ</t>
    </rPh>
    <rPh sb="2" eb="3">
      <t>リョウ</t>
    </rPh>
    <phoneticPr fontId="2"/>
  </si>
  <si>
    <t>１霊位</t>
    <rPh sb="1" eb="3">
      <t>レイイ</t>
    </rPh>
    <phoneticPr fontId="2"/>
  </si>
  <si>
    <t>子孫にあたる方がなく、ご自身またはご先祖様のご供養のできなくなる方を一緒にお祀りしてご供養いたします。
お骨の返却はできませんので、熟慮の上お申し込みください。</t>
    <rPh sb="0" eb="2">
      <t>シソン</t>
    </rPh>
    <rPh sb="6" eb="7">
      <t>カタ</t>
    </rPh>
    <rPh sb="12" eb="14">
      <t>ジシン</t>
    </rPh>
    <rPh sb="18" eb="21">
      <t>センゾサマ</t>
    </rPh>
    <rPh sb="23" eb="25">
      <t>クヨウ</t>
    </rPh>
    <rPh sb="32" eb="33">
      <t>カタ</t>
    </rPh>
    <rPh sb="34" eb="36">
      <t>イッショ</t>
    </rPh>
    <rPh sb="38" eb="39">
      <t>マツ</t>
    </rPh>
    <rPh sb="43" eb="45">
      <t>クヨウ</t>
    </rPh>
    <rPh sb="53" eb="54">
      <t>コツ</t>
    </rPh>
    <rPh sb="55" eb="57">
      <t>ヘンキャク</t>
    </rPh>
    <rPh sb="66" eb="68">
      <t>ジュクリョ</t>
    </rPh>
    <rPh sb="69" eb="70">
      <t>ウエ</t>
    </rPh>
    <rPh sb="71" eb="72">
      <t>モウ</t>
    </rPh>
    <rPh sb="73" eb="74">
      <t>コ</t>
    </rPh>
    <phoneticPr fontId="2"/>
  </si>
  <si>
    <t>永代供養墓　（和合の墓）</t>
    <rPh sb="0" eb="2">
      <t>エイダイ</t>
    </rPh>
    <rPh sb="2" eb="4">
      <t>クヨウ</t>
    </rPh>
    <rPh sb="4" eb="5">
      <t>ボ</t>
    </rPh>
    <phoneticPr fontId="2"/>
  </si>
  <si>
    <t>享年</t>
    <rPh sb="0" eb="2">
      <t>キョウネン</t>
    </rPh>
    <phoneticPr fontId="2"/>
  </si>
  <si>
    <t>戒名</t>
    <rPh sb="0" eb="2">
      <t>カイミョウ</t>
    </rPh>
    <phoneticPr fontId="2"/>
  </si>
  <si>
    <t>命日</t>
    <rPh sb="0" eb="2">
      <t>メイニチ</t>
    </rPh>
    <phoneticPr fontId="2"/>
  </si>
  <si>
    <t>生年月日</t>
    <rPh sb="0" eb="2">
      <t>セイネン</t>
    </rPh>
    <rPh sb="2" eb="4">
      <t>ガッピ</t>
    </rPh>
    <phoneticPr fontId="2"/>
  </si>
  <si>
    <t>故人名</t>
    <rPh sb="0" eb="2">
      <t>コジン</t>
    </rPh>
    <rPh sb="2" eb="3">
      <t>メイ</t>
    </rPh>
    <phoneticPr fontId="2"/>
  </si>
  <si>
    <t>ご供養のお申込みをされる場合はご記入ください。</t>
    <rPh sb="1" eb="3">
      <t>クヨウ</t>
    </rPh>
    <rPh sb="5" eb="7">
      <t>モウシコ</t>
    </rPh>
    <rPh sb="12" eb="14">
      <t>バアイ</t>
    </rPh>
    <rPh sb="16" eb="18">
      <t>キニュウ</t>
    </rPh>
    <phoneticPr fontId="2"/>
  </si>
  <si>
    <t>電話番号</t>
    <rPh sb="0" eb="2">
      <t>デンワ</t>
    </rPh>
    <rPh sb="2" eb="4">
      <t>バンゴウ</t>
    </rPh>
    <phoneticPr fontId="2"/>
  </si>
  <si>
    <t>住所</t>
    <rPh sb="0" eb="2">
      <t>ジュウショ</t>
    </rPh>
    <phoneticPr fontId="2"/>
  </si>
  <si>
    <t>〒</t>
    <phoneticPr fontId="2"/>
  </si>
  <si>
    <t>申込者名</t>
    <rPh sb="0" eb="2">
      <t>モウシコミ</t>
    </rPh>
    <rPh sb="2" eb="3">
      <t>シャ</t>
    </rPh>
    <rPh sb="3" eb="4">
      <t>メイ</t>
    </rPh>
    <phoneticPr fontId="2"/>
  </si>
  <si>
    <t>申込をご検討の方で、不明な点のある方、ご相談のある方はご連絡下さい。</t>
    <rPh sb="0" eb="2">
      <t>モウシコミ</t>
    </rPh>
    <rPh sb="4" eb="6">
      <t>ケントウ</t>
    </rPh>
    <rPh sb="7" eb="8">
      <t>カタ</t>
    </rPh>
    <rPh sb="10" eb="12">
      <t>フメイ</t>
    </rPh>
    <rPh sb="13" eb="14">
      <t>テン</t>
    </rPh>
    <rPh sb="17" eb="18">
      <t>カタ</t>
    </rPh>
    <rPh sb="20" eb="22">
      <t>ソウダン</t>
    </rPh>
    <rPh sb="25" eb="26">
      <t>カタ</t>
    </rPh>
    <rPh sb="28" eb="31">
      <t>レンラククダ</t>
    </rPh>
    <phoneticPr fontId="2"/>
  </si>
  <si>
    <t>赤枠内必要事項入力し、ご供養にかかる費用の試算に御利用下さい。</t>
    <rPh sb="0" eb="1">
      <t>アカ</t>
    </rPh>
    <rPh sb="1" eb="2">
      <t>ワク</t>
    </rPh>
    <rPh sb="2" eb="3">
      <t>ナイ</t>
    </rPh>
    <rPh sb="3" eb="5">
      <t>ヒツヨウ</t>
    </rPh>
    <rPh sb="5" eb="7">
      <t>ジコウ</t>
    </rPh>
    <rPh sb="7" eb="9">
      <t>ニュウリョク</t>
    </rPh>
    <rPh sb="12" eb="14">
      <t>クヨウ</t>
    </rPh>
    <rPh sb="18" eb="20">
      <t>ヒヨウ</t>
    </rPh>
    <rPh sb="21" eb="23">
      <t>シサン</t>
    </rPh>
    <rPh sb="24" eb="28">
      <t>ゴリヨウクダ</t>
    </rPh>
    <phoneticPr fontId="2"/>
  </si>
  <si>
    <t>※税別</t>
    <rPh sb="1" eb="3">
      <t>ゼイベツ</t>
    </rPh>
    <phoneticPr fontId="2"/>
  </si>
  <si>
    <t>位牌</t>
    <rPh sb="0" eb="2">
      <t>イハイ</t>
    </rPh>
    <phoneticPr fontId="2"/>
  </si>
  <si>
    <t>忌明忌（四十九日）</t>
    <rPh sb="0" eb="3">
      <t>キアケキ</t>
    </rPh>
    <rPh sb="4" eb="8">
      <t>４９ニチ</t>
    </rPh>
    <phoneticPr fontId="2"/>
  </si>
  <si>
    <t>納骨
（※和合の墓でない場合）</t>
    <rPh sb="0" eb="2">
      <t>ノウコツ</t>
    </rPh>
    <rPh sb="5" eb="7">
      <t>ワゴウ</t>
    </rPh>
    <rPh sb="8" eb="9">
      <t>ハカ</t>
    </rPh>
    <rPh sb="12" eb="1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</si>
</sst>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Red]\(0\)"/>
  </numFmts>
  <fonts count="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2"/>
      <color indexed="81"/>
      <name val="ＭＳ Ｐゴシック"/>
      <family val="3"/>
      <charset val="128"/>
    </font>
    <font>
      <sz val="9"/>
      <color indexed="81"/>
      <name val="ＭＳ Ｐゴシック"/>
      <family val="3"/>
      <charset val="128"/>
    </font>
  </fonts>
  <fills count="2">
    <fill>
      <patternFill patternType="none"/>
    </fill>
    <fill>
      <patternFill patternType="gray125"/>
    </fill>
  </fills>
  <borders count="21">
    <border>
      <left/>
      <right/>
      <top/>
      <bottom/>
      <diagonal/>
    </border>
    <border>
      <left/>
      <right style="thin">
        <color indexed="64"/>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ck">
        <color rgb="FFFF0000"/>
      </left>
      <right style="thick">
        <color rgb="FFFF0000"/>
      </right>
      <top style="thick">
        <color rgb="FFFF0000"/>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rgb="FFFF0000"/>
      </left>
      <right style="thick">
        <color rgb="FFFF0000"/>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rgb="FFFF0000"/>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ck">
        <color rgb="FFFF0000"/>
      </left>
      <right style="thin">
        <color indexed="64"/>
      </right>
      <top style="thick">
        <color rgb="FFFF0000"/>
      </top>
      <bottom style="thin">
        <color indexed="64"/>
      </bottom>
      <diagonal/>
    </border>
    <border diagonalDown="1">
      <left/>
      <right style="thick">
        <color rgb="FFFF0000"/>
      </right>
      <top style="thin">
        <color indexed="64"/>
      </top>
      <bottom style="thin">
        <color indexed="64"/>
      </bottom>
      <diagonal style="thin">
        <color indexed="64"/>
      </diagonal>
    </border>
  </borders>
  <cellStyleXfs count="2">
    <xf numFmtId="0" fontId="0" fillId="0" borderId="0"/>
    <xf numFmtId="6" fontId="1" fillId="0" borderId="0" applyFont="0" applyFill="0" applyBorder="0" applyAlignment="0" applyProtection="0">
      <alignment vertical="center"/>
    </xf>
  </cellStyleXfs>
  <cellXfs count="62">
    <xf numFmtId="0" fontId="0" fillId="0" borderId="0" xfId="0"/>
    <xf numFmtId="0" fontId="0" fillId="0" borderId="0" xfId="0" applyAlignment="1">
      <alignment vertical="top"/>
    </xf>
    <xf numFmtId="6" fontId="0" fillId="0" borderId="0" xfId="1" applyFont="1" applyAlignment="1">
      <alignment vertical="top"/>
    </xf>
    <xf numFmtId="0" fontId="0" fillId="0" borderId="0" xfId="0" applyAlignment="1">
      <alignment horizontal="center" vertical="top"/>
    </xf>
    <xf numFmtId="6" fontId="0" fillId="0" borderId="1" xfId="0" applyNumberFormat="1" applyBorder="1" applyAlignment="1">
      <alignment vertical="top"/>
    </xf>
    <xf numFmtId="0" fontId="0" fillId="0" borderId="2" xfId="0" applyBorder="1" applyAlignment="1" applyProtection="1">
      <alignment vertical="top"/>
      <protection locked="0"/>
    </xf>
    <xf numFmtId="0" fontId="0" fillId="0" borderId="3" xfId="0" applyBorder="1" applyAlignment="1">
      <alignment vertical="top"/>
    </xf>
    <xf numFmtId="0" fontId="0" fillId="0" borderId="4" xfId="0" applyBorder="1" applyAlignment="1">
      <alignment vertical="top"/>
    </xf>
    <xf numFmtId="6" fontId="0" fillId="0" borderId="5" xfId="1" applyFont="1" applyBorder="1" applyAlignment="1">
      <alignment vertical="top"/>
    </xf>
    <xf numFmtId="0" fontId="0" fillId="0" borderId="5" xfId="0" applyBorder="1" applyAlignment="1">
      <alignment horizontal="center" vertical="top"/>
    </xf>
    <xf numFmtId="0" fontId="0" fillId="0" borderId="6" xfId="0" applyBorder="1" applyAlignment="1" applyProtection="1">
      <alignment vertical="top"/>
      <protection locked="0"/>
    </xf>
    <xf numFmtId="0" fontId="0" fillId="0" borderId="7" xfId="0" applyBorder="1" applyAlignment="1">
      <alignment horizontal="center" vertical="top"/>
    </xf>
    <xf numFmtId="0" fontId="0" fillId="0" borderId="4" xfId="0" applyBorder="1" applyAlignment="1">
      <alignment horizontal="center" vertical="top"/>
    </xf>
    <xf numFmtId="6" fontId="0" fillId="0" borderId="4" xfId="1" applyFont="1" applyBorder="1" applyAlignment="1">
      <alignment horizontal="center" vertical="top"/>
    </xf>
    <xf numFmtId="6" fontId="0" fillId="0" borderId="1" xfId="1" applyFont="1" applyBorder="1" applyAlignment="1">
      <alignment vertical="top"/>
    </xf>
    <xf numFmtId="0" fontId="0" fillId="0" borderId="8" xfId="0" applyBorder="1" applyAlignment="1">
      <alignment vertical="top"/>
    </xf>
    <xf numFmtId="6" fontId="0" fillId="0" borderId="9" xfId="1" applyFont="1" applyBorder="1" applyAlignment="1">
      <alignment vertical="top"/>
    </xf>
    <xf numFmtId="6" fontId="0" fillId="0" borderId="5" xfId="1" applyFont="1" applyBorder="1" applyAlignment="1">
      <alignment horizontal="center" vertical="top"/>
    </xf>
    <xf numFmtId="0" fontId="0" fillId="0" borderId="10" xfId="0" applyBorder="1" applyAlignment="1" applyProtection="1">
      <alignment vertical="top"/>
      <protection locked="0"/>
    </xf>
    <xf numFmtId="14" fontId="0" fillId="0" borderId="0" xfId="0" applyNumberFormat="1" applyAlignment="1">
      <alignment vertical="top"/>
    </xf>
    <xf numFmtId="176" fontId="0" fillId="0" borderId="5" xfId="0" applyNumberFormat="1" applyBorder="1" applyAlignment="1">
      <alignment vertical="top"/>
    </xf>
    <xf numFmtId="0" fontId="0" fillId="0" borderId="5" xfId="0" applyBorder="1" applyAlignment="1">
      <alignment horizontal="center" vertical="top" wrapText="1"/>
    </xf>
    <xf numFmtId="0" fontId="0" fillId="0" borderId="0" xfId="0" applyAlignment="1">
      <alignment horizontal="left" vertical="top"/>
    </xf>
    <xf numFmtId="6" fontId="0" fillId="0" borderId="0" xfId="0" applyNumberFormat="1" applyAlignment="1">
      <alignment vertical="top"/>
    </xf>
    <xf numFmtId="6" fontId="0" fillId="0" borderId="0" xfId="0" applyNumberFormat="1" applyBorder="1" applyAlignment="1">
      <alignment vertical="top"/>
    </xf>
    <xf numFmtId="0" fontId="0" fillId="0" borderId="0" xfId="0" applyBorder="1" applyAlignment="1">
      <alignment vertical="top"/>
    </xf>
    <xf numFmtId="0" fontId="0" fillId="0" borderId="0" xfId="0" applyBorder="1" applyAlignment="1">
      <alignment horizontal="center" vertical="top"/>
    </xf>
    <xf numFmtId="6" fontId="0" fillId="0" borderId="0" xfId="1" applyFont="1" applyBorder="1" applyAlignment="1">
      <alignment vertical="top"/>
    </xf>
    <xf numFmtId="0" fontId="0" fillId="0" borderId="0" xfId="0" applyAlignment="1">
      <alignment vertical="top" wrapText="1"/>
    </xf>
    <xf numFmtId="176" fontId="0" fillId="0" borderId="0" xfId="1" applyNumberFormat="1" applyFont="1" applyBorder="1" applyAlignment="1">
      <alignment horizontal="left" vertical="top"/>
    </xf>
    <xf numFmtId="0" fontId="0" fillId="0" borderId="9" xfId="0" applyBorder="1" applyAlignment="1">
      <alignment horizontal="center" vertical="top"/>
    </xf>
    <xf numFmtId="0" fontId="0" fillId="0" borderId="0" xfId="0" applyAlignment="1">
      <alignment vertical="center"/>
    </xf>
    <xf numFmtId="0" fontId="0" fillId="0" borderId="5" xfId="0" applyBorder="1" applyAlignment="1">
      <alignment horizontal="center" vertical="top"/>
    </xf>
    <xf numFmtId="6" fontId="0" fillId="0" borderId="5" xfId="1" applyFont="1" applyBorder="1" applyAlignment="1">
      <alignment vertical="center"/>
    </xf>
    <xf numFmtId="0" fontId="0" fillId="0" borderId="10" xfId="0" applyBorder="1" applyAlignment="1" applyProtection="1">
      <alignment vertical="center"/>
      <protection locked="0"/>
    </xf>
    <xf numFmtId="6" fontId="0" fillId="0" borderId="1" xfId="0" applyNumberFormat="1" applyBorder="1" applyAlignment="1">
      <alignment vertical="center"/>
    </xf>
    <xf numFmtId="0" fontId="0" fillId="0" borderId="0" xfId="0" applyAlignment="1">
      <alignment horizontal="left" vertical="top" wrapText="1"/>
    </xf>
    <xf numFmtId="0" fontId="0" fillId="0" borderId="5" xfId="0" applyBorder="1" applyAlignment="1">
      <alignment horizontal="center" vertical="top"/>
    </xf>
    <xf numFmtId="0" fontId="0" fillId="0" borderId="9" xfId="0" applyBorder="1" applyAlignment="1">
      <alignment horizontal="center" vertical="top"/>
    </xf>
    <xf numFmtId="6" fontId="0" fillId="0" borderId="19" xfId="1" applyFont="1" applyBorder="1" applyAlignment="1" applyProtection="1">
      <alignment horizontal="left" vertical="top"/>
      <protection locked="0"/>
    </xf>
    <xf numFmtId="6" fontId="0" fillId="0" borderId="18" xfId="1" applyFont="1" applyBorder="1" applyAlignment="1" applyProtection="1">
      <alignment horizontal="left" vertical="top"/>
      <protection locked="0"/>
    </xf>
    <xf numFmtId="6" fontId="0" fillId="0" borderId="17" xfId="1" applyFont="1" applyBorder="1" applyAlignment="1" applyProtection="1">
      <alignment horizontal="left" vertical="top"/>
      <protection locked="0"/>
    </xf>
    <xf numFmtId="6" fontId="0" fillId="0" borderId="16" xfId="1" applyFont="1" applyBorder="1" applyAlignment="1" applyProtection="1">
      <alignment horizontal="left" vertical="top"/>
      <protection locked="0"/>
    </xf>
    <xf numFmtId="6" fontId="0" fillId="0" borderId="5" xfId="1" applyFont="1" applyBorder="1" applyAlignment="1" applyProtection="1">
      <alignment horizontal="left" vertical="top"/>
      <protection locked="0"/>
    </xf>
    <xf numFmtId="6" fontId="0" fillId="0" borderId="15" xfId="1" applyFont="1" applyBorder="1" applyAlignment="1" applyProtection="1">
      <alignment horizontal="left" vertical="top"/>
      <protection locked="0"/>
    </xf>
    <xf numFmtId="6" fontId="0" fillId="0" borderId="14" xfId="1" applyFont="1" applyBorder="1" applyAlignment="1" applyProtection="1">
      <alignment horizontal="left" vertical="top"/>
      <protection locked="0"/>
    </xf>
    <xf numFmtId="6" fontId="0" fillId="0" borderId="13" xfId="1" applyFont="1" applyBorder="1" applyAlignment="1" applyProtection="1">
      <alignment horizontal="left" vertical="top"/>
      <protection locked="0"/>
    </xf>
    <xf numFmtId="6" fontId="0" fillId="0" borderId="12" xfId="1" applyFont="1" applyBorder="1" applyAlignment="1" applyProtection="1">
      <alignment horizontal="left" vertical="top"/>
      <protection locked="0"/>
    </xf>
    <xf numFmtId="0" fontId="0" fillId="0" borderId="0" xfId="0" applyAlignment="1">
      <alignment horizontal="left" vertical="center"/>
    </xf>
    <xf numFmtId="14" fontId="0" fillId="0" borderId="16" xfId="1" applyNumberFormat="1" applyFont="1" applyBorder="1" applyAlignment="1" applyProtection="1">
      <alignment horizontal="left" vertical="top"/>
      <protection locked="0"/>
    </xf>
    <xf numFmtId="14" fontId="0" fillId="0" borderId="5" xfId="1" applyNumberFormat="1" applyFont="1" applyBorder="1" applyAlignment="1" applyProtection="1">
      <alignment horizontal="left" vertical="top"/>
      <protection locked="0"/>
    </xf>
    <xf numFmtId="14" fontId="0" fillId="0" borderId="15" xfId="1" applyNumberFormat="1" applyFont="1" applyBorder="1" applyAlignment="1" applyProtection="1">
      <alignment horizontal="left" vertical="top"/>
      <protection locked="0"/>
    </xf>
    <xf numFmtId="176" fontId="0" fillId="0" borderId="11" xfId="1" applyNumberFormat="1" applyFont="1" applyBorder="1" applyAlignment="1">
      <alignment horizontal="left" vertical="top"/>
    </xf>
    <xf numFmtId="14" fontId="0" fillId="0" borderId="5" xfId="0" applyNumberFormat="1" applyBorder="1" applyAlignment="1">
      <alignment horizontal="center" vertical="top"/>
    </xf>
    <xf numFmtId="14" fontId="0" fillId="0" borderId="9" xfId="0" applyNumberFormat="1"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xf>
    <xf numFmtId="0" fontId="0" fillId="0" borderId="8" xfId="0" applyBorder="1" applyAlignment="1">
      <alignment horizontal="center" vertical="top"/>
    </xf>
    <xf numFmtId="0" fontId="0" fillId="0" borderId="3" xfId="0" applyBorder="1" applyAlignment="1">
      <alignment horizontal="center" vertical="center"/>
    </xf>
    <xf numFmtId="0" fontId="0" fillId="0" borderId="20" xfId="0" applyBorder="1" applyAlignment="1">
      <alignment horizontal="center" vertical="center"/>
    </xf>
    <xf numFmtId="176" fontId="0" fillId="0" borderId="5" xfId="0" applyNumberFormat="1" applyBorder="1" applyAlignment="1">
      <alignment horizontal="center" vertical="top"/>
    </xf>
    <xf numFmtId="176" fontId="0" fillId="0" borderId="9" xfId="0" applyNumberFormat="1" applyBorder="1" applyAlignment="1">
      <alignment horizontal="center" vertical="top"/>
    </xf>
  </cellXfs>
  <cellStyles count="2">
    <cellStyle name="通貨" xfId="1" builtinId="7"/>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114300</xdr:colOff>
      <xdr:row>2</xdr:row>
      <xdr:rowOff>180974</xdr:rowOff>
    </xdr:from>
    <xdr:to>
      <xdr:col>6</xdr:col>
      <xdr:colOff>361950</xdr:colOff>
      <xdr:row>12</xdr:row>
      <xdr:rowOff>161924</xdr:rowOff>
    </xdr:to>
    <xdr:sp macro="" textlink="">
      <xdr:nvSpPr>
        <xdr:cNvPr id="2" name="右中かっこ 1"/>
        <xdr:cNvSpPr/>
      </xdr:nvSpPr>
      <xdr:spPr>
        <a:xfrm>
          <a:off x="4229100" y="514349"/>
          <a:ext cx="247650" cy="1704975"/>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2"/>
  <sheetViews>
    <sheetView tabSelected="1" workbookViewId="0">
      <selection activeCell="B4" sqref="B4:F4"/>
    </sheetView>
  </sheetViews>
  <sheetFormatPr defaultColWidth="9" defaultRowHeight="12.75" x14ac:dyDescent="0.25"/>
  <cols>
    <col min="1" max="1" width="22.86328125" style="3" bestFit="1" customWidth="1"/>
    <col min="2" max="2" width="9" style="2" bestFit="1" customWidth="1"/>
    <col min="3" max="4" width="7.1328125" style="1" bestFit="1" customWidth="1"/>
    <col min="5" max="5" width="5.265625" style="1" bestFit="1" customWidth="1"/>
    <col min="6" max="6" width="9" style="1" bestFit="1" customWidth="1"/>
    <col min="7" max="7" width="5.46484375" style="1" customWidth="1"/>
    <col min="8" max="14" width="15" style="1" customWidth="1"/>
    <col min="15" max="16384" width="9" style="1"/>
  </cols>
  <sheetData>
    <row r="1" spans="1:12" x14ac:dyDescent="0.25">
      <c r="A1" s="22" t="s">
        <v>73</v>
      </c>
    </row>
    <row r="2" spans="1:12" x14ac:dyDescent="0.25">
      <c r="A2" s="22" t="s">
        <v>72</v>
      </c>
    </row>
    <row r="3" spans="1:12" ht="13.15" thickBot="1" x14ac:dyDescent="0.3"/>
    <row r="4" spans="1:12" ht="13.15" thickTop="1" x14ac:dyDescent="0.25">
      <c r="A4" s="30" t="s">
        <v>71</v>
      </c>
      <c r="B4" s="39"/>
      <c r="C4" s="40"/>
      <c r="D4" s="40"/>
      <c r="E4" s="40"/>
      <c r="F4" s="41"/>
    </row>
    <row r="5" spans="1:12" x14ac:dyDescent="0.25">
      <c r="A5" s="30" t="s">
        <v>70</v>
      </c>
      <c r="B5" s="42"/>
      <c r="C5" s="43"/>
      <c r="D5" s="43"/>
      <c r="E5" s="43"/>
      <c r="F5" s="44"/>
    </row>
    <row r="6" spans="1:12" x14ac:dyDescent="0.25">
      <c r="A6" s="30" t="s">
        <v>69</v>
      </c>
      <c r="B6" s="42"/>
      <c r="C6" s="43"/>
      <c r="D6" s="43"/>
      <c r="E6" s="43"/>
      <c r="F6" s="44"/>
    </row>
    <row r="7" spans="1:12" ht="13.15" thickBot="1" x14ac:dyDescent="0.3">
      <c r="A7" s="30" t="s">
        <v>68</v>
      </c>
      <c r="B7" s="45"/>
      <c r="C7" s="46"/>
      <c r="D7" s="46"/>
      <c r="E7" s="46"/>
      <c r="F7" s="47"/>
    </row>
    <row r="8" spans="1:12" ht="13.5" thickTop="1" thickBot="1" x14ac:dyDescent="0.3">
      <c r="H8" s="48" t="s">
        <v>67</v>
      </c>
      <c r="I8" s="48"/>
      <c r="J8" s="48"/>
      <c r="K8" s="31"/>
      <c r="L8" s="31"/>
    </row>
    <row r="9" spans="1:12" ht="13.15" thickTop="1" x14ac:dyDescent="0.25">
      <c r="A9" s="30" t="s">
        <v>66</v>
      </c>
      <c r="B9" s="39"/>
      <c r="C9" s="40"/>
      <c r="D9" s="40"/>
      <c r="E9" s="40"/>
      <c r="F9" s="41"/>
      <c r="H9" s="48"/>
      <c r="I9" s="48"/>
      <c r="J9" s="48"/>
      <c r="K9" s="31"/>
      <c r="L9" s="31"/>
    </row>
    <row r="10" spans="1:12" x14ac:dyDescent="0.25">
      <c r="A10" s="30" t="s">
        <v>65</v>
      </c>
      <c r="B10" s="49"/>
      <c r="C10" s="50"/>
      <c r="D10" s="50"/>
      <c r="E10" s="50"/>
      <c r="F10" s="51"/>
    </row>
    <row r="11" spans="1:12" x14ac:dyDescent="0.25">
      <c r="A11" s="30" t="s">
        <v>64</v>
      </c>
      <c r="B11" s="49"/>
      <c r="C11" s="50"/>
      <c r="D11" s="50"/>
      <c r="E11" s="50"/>
      <c r="F11" s="51"/>
    </row>
    <row r="12" spans="1:12" ht="13.15" thickBot="1" x14ac:dyDescent="0.3">
      <c r="A12" s="30" t="s">
        <v>63</v>
      </c>
      <c r="B12" s="45"/>
      <c r="C12" s="46"/>
      <c r="D12" s="46"/>
      <c r="E12" s="46"/>
      <c r="F12" s="47"/>
    </row>
    <row r="13" spans="1:12" ht="13.15" thickTop="1" x14ac:dyDescent="0.25">
      <c r="A13" s="9" t="s">
        <v>62</v>
      </c>
      <c r="B13" s="52">
        <f>DATEDIF(B10,B11,"y")+1</f>
        <v>1</v>
      </c>
      <c r="C13" s="52"/>
      <c r="D13" s="52"/>
      <c r="E13" s="52"/>
      <c r="F13" s="52"/>
    </row>
    <row r="14" spans="1:12" x14ac:dyDescent="0.25">
      <c r="A14" s="26"/>
      <c r="B14" s="29"/>
      <c r="C14" s="29"/>
      <c r="D14" s="29"/>
      <c r="E14" s="29"/>
      <c r="F14" s="29"/>
    </row>
    <row r="15" spans="1:12" x14ac:dyDescent="0.25">
      <c r="A15" s="26"/>
      <c r="B15" s="29"/>
      <c r="C15" s="29"/>
      <c r="D15" s="29"/>
      <c r="E15" s="29"/>
      <c r="F15" s="29"/>
    </row>
    <row r="16" spans="1:12" x14ac:dyDescent="0.25">
      <c r="A16" s="26"/>
      <c r="B16" s="29"/>
      <c r="C16" s="29"/>
      <c r="D16" s="29"/>
      <c r="E16" s="29"/>
      <c r="F16" s="29"/>
    </row>
    <row r="17" spans="1:14" ht="13.5" customHeight="1" x14ac:dyDescent="0.25">
      <c r="A17" s="26" t="s">
        <v>61</v>
      </c>
      <c r="B17" s="29"/>
      <c r="C17" s="29"/>
      <c r="D17" s="29"/>
      <c r="E17" s="29"/>
      <c r="F17" s="29"/>
      <c r="H17" s="36" t="s">
        <v>60</v>
      </c>
      <c r="I17" s="36"/>
      <c r="J17" s="36"/>
      <c r="K17" s="36"/>
      <c r="L17" s="36"/>
      <c r="M17" s="36"/>
      <c r="N17" s="28"/>
    </row>
    <row r="18" spans="1:14" ht="13.15" thickBot="1" x14ac:dyDescent="0.3">
      <c r="A18" s="9"/>
      <c r="B18" s="17" t="s">
        <v>59</v>
      </c>
      <c r="C18" s="37"/>
      <c r="D18" s="37"/>
      <c r="E18" s="11" t="s">
        <v>45</v>
      </c>
      <c r="F18" s="9" t="s">
        <v>4</v>
      </c>
      <c r="H18" s="36"/>
      <c r="I18" s="36"/>
      <c r="J18" s="36"/>
      <c r="K18" s="36"/>
      <c r="L18" s="36"/>
      <c r="M18" s="36"/>
      <c r="N18" s="28"/>
    </row>
    <row r="19" spans="1:14" ht="13.15" thickTop="1" x14ac:dyDescent="0.25">
      <c r="A19" s="9" t="s">
        <v>58</v>
      </c>
      <c r="B19" s="8">
        <v>120000</v>
      </c>
      <c r="C19" s="37"/>
      <c r="D19" s="38"/>
      <c r="E19" s="10"/>
      <c r="F19" s="4">
        <f>B19*E19</f>
        <v>0</v>
      </c>
      <c r="H19" s="28"/>
      <c r="I19" s="28"/>
      <c r="J19" s="28"/>
      <c r="K19" s="28"/>
      <c r="L19" s="28"/>
      <c r="M19" s="28"/>
      <c r="N19" s="28"/>
    </row>
    <row r="20" spans="1:14" ht="13.15" thickBot="1" x14ac:dyDescent="0.3">
      <c r="A20" s="9" t="s">
        <v>57</v>
      </c>
      <c r="B20" s="8">
        <v>30000</v>
      </c>
      <c r="C20" s="37" t="s">
        <v>56</v>
      </c>
      <c r="D20" s="38"/>
      <c r="E20" s="5"/>
      <c r="F20" s="4">
        <f>B20*E20*1.08</f>
        <v>0</v>
      </c>
      <c r="H20" s="28"/>
      <c r="I20" s="28"/>
      <c r="J20" s="28"/>
      <c r="K20" s="28"/>
      <c r="L20" s="28"/>
      <c r="M20" s="28"/>
      <c r="N20" s="28"/>
    </row>
    <row r="21" spans="1:14" ht="13.15" thickTop="1" x14ac:dyDescent="0.25">
      <c r="A21" s="26"/>
      <c r="B21" s="27"/>
      <c r="C21" s="26"/>
      <c r="D21" s="26"/>
      <c r="E21" s="25"/>
      <c r="F21" s="24"/>
    </row>
    <row r="22" spans="1:14" ht="14.25" customHeight="1" thickBot="1" x14ac:dyDescent="0.3">
      <c r="A22" s="26" t="s">
        <v>55</v>
      </c>
      <c r="B22" s="27"/>
      <c r="C22" s="26"/>
      <c r="D22" s="26"/>
      <c r="E22" s="25"/>
      <c r="F22" s="24"/>
      <c r="H22" s="36" t="s">
        <v>54</v>
      </c>
      <c r="I22" s="36"/>
      <c r="J22" s="36"/>
      <c r="K22" s="36"/>
      <c r="L22" s="36"/>
      <c r="M22" s="36"/>
      <c r="N22" s="28"/>
    </row>
    <row r="23" spans="1:14" ht="13.15" thickTop="1" x14ac:dyDescent="0.25">
      <c r="A23" s="9" t="s">
        <v>53</v>
      </c>
      <c r="B23" s="8">
        <v>30000</v>
      </c>
      <c r="C23" s="55"/>
      <c r="D23" s="56"/>
      <c r="E23" s="10"/>
      <c r="F23" s="4">
        <f>B23*E23</f>
        <v>0</v>
      </c>
      <c r="H23" s="36"/>
      <c r="I23" s="36"/>
      <c r="J23" s="36"/>
      <c r="K23" s="36"/>
      <c r="L23" s="36"/>
      <c r="M23" s="36"/>
      <c r="N23" s="28"/>
    </row>
    <row r="24" spans="1:14" ht="13.15" thickBot="1" x14ac:dyDescent="0.3">
      <c r="A24" s="9" t="s">
        <v>52</v>
      </c>
      <c r="B24" s="8">
        <v>30000</v>
      </c>
      <c r="C24" s="55"/>
      <c r="D24" s="56"/>
      <c r="E24" s="5"/>
      <c r="F24" s="4">
        <f>B24*E24</f>
        <v>0</v>
      </c>
      <c r="H24" s="36"/>
      <c r="I24" s="36"/>
      <c r="J24" s="36"/>
      <c r="K24" s="36"/>
      <c r="L24" s="36"/>
      <c r="M24" s="36"/>
      <c r="N24" s="28"/>
    </row>
    <row r="25" spans="1:14" ht="13.15" thickTop="1" x14ac:dyDescent="0.25">
      <c r="B25" s="1"/>
      <c r="F25" s="23"/>
    </row>
    <row r="26" spans="1:14" ht="14.25" customHeight="1" thickBot="1" x14ac:dyDescent="0.3">
      <c r="A26" s="26" t="s">
        <v>51</v>
      </c>
      <c r="B26" s="27"/>
      <c r="C26" s="26"/>
      <c r="D26" s="26"/>
      <c r="E26" s="25"/>
      <c r="F26" s="24"/>
      <c r="H26" s="1" t="s">
        <v>50</v>
      </c>
      <c r="I26" s="28"/>
      <c r="J26" s="28"/>
      <c r="K26" s="28"/>
      <c r="L26" s="28"/>
    </row>
    <row r="27" spans="1:14" ht="14.25" customHeight="1" thickTop="1" x14ac:dyDescent="0.25">
      <c r="A27" s="32" t="s">
        <v>75</v>
      </c>
      <c r="B27" s="8">
        <v>30000</v>
      </c>
      <c r="C27" s="38" t="s">
        <v>74</v>
      </c>
      <c r="D27" s="57"/>
      <c r="E27" s="10"/>
      <c r="F27" s="4">
        <f>B27*E27*1.08</f>
        <v>0</v>
      </c>
      <c r="I27" s="28"/>
      <c r="J27" s="28"/>
      <c r="K27" s="28"/>
      <c r="L27" s="28"/>
    </row>
    <row r="28" spans="1:14" ht="13.15" thickBot="1" x14ac:dyDescent="0.3">
      <c r="A28" s="32" t="s">
        <v>39</v>
      </c>
      <c r="B28" s="8">
        <v>10000</v>
      </c>
      <c r="C28" s="55"/>
      <c r="D28" s="56"/>
      <c r="E28" s="5"/>
      <c r="F28" s="4">
        <f>B28*E28</f>
        <v>0</v>
      </c>
      <c r="H28" s="28"/>
      <c r="I28" s="28"/>
      <c r="J28" s="28"/>
      <c r="K28" s="28"/>
      <c r="L28" s="28"/>
    </row>
    <row r="29" spans="1:14" ht="13.15" thickTop="1" x14ac:dyDescent="0.25">
      <c r="A29" s="26"/>
      <c r="B29" s="27"/>
      <c r="C29" s="26"/>
      <c r="D29" s="26"/>
      <c r="E29" s="25"/>
      <c r="F29" s="24"/>
    </row>
    <row r="30" spans="1:14" x14ac:dyDescent="0.25">
      <c r="A30" s="3" t="s">
        <v>49</v>
      </c>
      <c r="B30" s="1"/>
      <c r="F30" s="23"/>
      <c r="H30" s="1" t="s">
        <v>48</v>
      </c>
    </row>
    <row r="31" spans="1:14" s="3" customFormat="1" ht="13.15" thickBot="1" x14ac:dyDescent="0.3">
      <c r="A31" s="9" t="s">
        <v>47</v>
      </c>
      <c r="B31" s="17" t="s">
        <v>12</v>
      </c>
      <c r="C31" s="37" t="s">
        <v>46</v>
      </c>
      <c r="D31" s="37"/>
      <c r="E31" s="11" t="s">
        <v>45</v>
      </c>
      <c r="F31" s="9" t="s">
        <v>4</v>
      </c>
      <c r="H31" s="22" t="s">
        <v>44</v>
      </c>
    </row>
    <row r="32" spans="1:14" ht="13.15" thickTop="1" x14ac:dyDescent="0.25">
      <c r="A32" s="9" t="s">
        <v>43</v>
      </c>
      <c r="B32" s="8">
        <v>30000</v>
      </c>
      <c r="C32" s="53">
        <f>B11</f>
        <v>0</v>
      </c>
      <c r="D32" s="38"/>
      <c r="E32" s="10"/>
      <c r="F32" s="4">
        <f t="shared" ref="F32:F46" si="0">B32*E32</f>
        <v>0</v>
      </c>
      <c r="H32" s="36" t="s">
        <v>42</v>
      </c>
      <c r="I32" s="36"/>
      <c r="J32" s="36"/>
      <c r="K32" s="36"/>
      <c r="L32" s="36"/>
      <c r="M32" s="36"/>
    </row>
    <row r="33" spans="1:13" x14ac:dyDescent="0.25">
      <c r="A33" s="9" t="s">
        <v>41</v>
      </c>
      <c r="B33" s="8">
        <v>30000</v>
      </c>
      <c r="C33" s="55"/>
      <c r="D33" s="56"/>
      <c r="E33" s="18"/>
      <c r="F33" s="4">
        <f t="shared" si="0"/>
        <v>0</v>
      </c>
      <c r="H33" s="36"/>
      <c r="I33" s="36"/>
      <c r="J33" s="36"/>
      <c r="K33" s="36"/>
      <c r="L33" s="36"/>
      <c r="M33" s="36"/>
    </row>
    <row r="34" spans="1:13" x14ac:dyDescent="0.25">
      <c r="A34" s="9" t="s">
        <v>38</v>
      </c>
      <c r="B34" s="8">
        <v>50000</v>
      </c>
      <c r="C34" s="55"/>
      <c r="D34" s="56"/>
      <c r="E34" s="18"/>
      <c r="F34" s="4">
        <f>B34*E34</f>
        <v>0</v>
      </c>
    </row>
    <row r="35" spans="1:13" x14ac:dyDescent="0.25">
      <c r="A35" s="9" t="s">
        <v>40</v>
      </c>
      <c r="B35" s="8">
        <v>240000</v>
      </c>
      <c r="C35" s="55"/>
      <c r="D35" s="56"/>
      <c r="E35" s="18"/>
      <c r="F35" s="4">
        <f t="shared" si="0"/>
        <v>0</v>
      </c>
    </row>
    <row r="36" spans="1:13" ht="25.5" x14ac:dyDescent="0.25">
      <c r="A36" s="21" t="s">
        <v>77</v>
      </c>
      <c r="B36" s="33">
        <v>10000</v>
      </c>
      <c r="C36" s="58"/>
      <c r="D36" s="59"/>
      <c r="E36" s="34"/>
      <c r="F36" s="35">
        <f t="shared" si="0"/>
        <v>0</v>
      </c>
    </row>
    <row r="37" spans="1:13" x14ac:dyDescent="0.25">
      <c r="A37" s="9" t="s">
        <v>39</v>
      </c>
      <c r="B37" s="8">
        <v>10000</v>
      </c>
      <c r="C37" s="55"/>
      <c r="D37" s="56"/>
      <c r="E37" s="18"/>
      <c r="F37" s="4">
        <f t="shared" si="0"/>
        <v>0</v>
      </c>
    </row>
    <row r="38" spans="1:13" x14ac:dyDescent="0.25">
      <c r="A38" s="9" t="s">
        <v>37</v>
      </c>
      <c r="B38" s="8">
        <v>30000</v>
      </c>
      <c r="C38" s="53">
        <f>B11+6</f>
        <v>6</v>
      </c>
      <c r="D38" s="54"/>
      <c r="E38" s="18"/>
      <c r="F38" s="4">
        <f t="shared" si="0"/>
        <v>0</v>
      </c>
    </row>
    <row r="39" spans="1:13" x14ac:dyDescent="0.25">
      <c r="A39" s="9" t="s">
        <v>36</v>
      </c>
      <c r="B39" s="8">
        <v>30000</v>
      </c>
      <c r="C39" s="53">
        <f>C38+6</f>
        <v>12</v>
      </c>
      <c r="D39" s="54"/>
      <c r="E39" s="18"/>
      <c r="F39" s="4">
        <f t="shared" si="0"/>
        <v>0</v>
      </c>
    </row>
    <row r="40" spans="1:13" x14ac:dyDescent="0.25">
      <c r="A40" s="9" t="s">
        <v>35</v>
      </c>
      <c r="B40" s="8">
        <v>30000</v>
      </c>
      <c r="C40" s="53">
        <f>C39+6</f>
        <v>18</v>
      </c>
      <c r="D40" s="54"/>
      <c r="E40" s="18"/>
      <c r="F40" s="4">
        <f t="shared" si="0"/>
        <v>0</v>
      </c>
    </row>
    <row r="41" spans="1:13" x14ac:dyDescent="0.25">
      <c r="A41" s="9" t="s">
        <v>34</v>
      </c>
      <c r="B41" s="8">
        <v>30000</v>
      </c>
      <c r="C41" s="53">
        <f>C40+6</f>
        <v>24</v>
      </c>
      <c r="D41" s="54"/>
      <c r="E41" s="18"/>
      <c r="F41" s="4">
        <f t="shared" si="0"/>
        <v>0</v>
      </c>
    </row>
    <row r="42" spans="1:13" x14ac:dyDescent="0.25">
      <c r="A42" s="9" t="s">
        <v>33</v>
      </c>
      <c r="B42" s="8">
        <v>30000</v>
      </c>
      <c r="C42" s="53">
        <f>EDATE(B10,1)</f>
        <v>31</v>
      </c>
      <c r="D42" s="54"/>
      <c r="E42" s="18"/>
      <c r="F42" s="4">
        <f t="shared" si="0"/>
        <v>0</v>
      </c>
    </row>
    <row r="43" spans="1:13" x14ac:dyDescent="0.25">
      <c r="A43" s="9" t="s">
        <v>32</v>
      </c>
      <c r="B43" s="8">
        <v>30000</v>
      </c>
      <c r="C43" s="53">
        <f>C41+6</f>
        <v>30</v>
      </c>
      <c r="D43" s="54"/>
      <c r="E43" s="18"/>
      <c r="F43" s="4">
        <f t="shared" si="0"/>
        <v>0</v>
      </c>
    </row>
    <row r="44" spans="1:13" x14ac:dyDescent="0.25">
      <c r="A44" s="9" t="s">
        <v>31</v>
      </c>
      <c r="B44" s="8">
        <v>30000</v>
      </c>
      <c r="C44" s="53">
        <f>C43+6</f>
        <v>36</v>
      </c>
      <c r="D44" s="54"/>
      <c r="E44" s="18"/>
      <c r="F44" s="4">
        <f t="shared" si="0"/>
        <v>0</v>
      </c>
    </row>
    <row r="45" spans="1:13" x14ac:dyDescent="0.25">
      <c r="A45" s="21" t="s">
        <v>76</v>
      </c>
      <c r="B45" s="8">
        <v>30000</v>
      </c>
      <c r="C45" s="53">
        <f>C44+6</f>
        <v>42</v>
      </c>
      <c r="D45" s="54"/>
      <c r="E45" s="18"/>
      <c r="F45" s="4">
        <f t="shared" si="0"/>
        <v>0</v>
      </c>
    </row>
    <row r="46" spans="1:13" ht="13.15" thickBot="1" x14ac:dyDescent="0.3">
      <c r="A46" s="9" t="s">
        <v>30</v>
      </c>
      <c r="B46" s="8">
        <v>30000</v>
      </c>
      <c r="C46" s="53">
        <f>DATE(YEAR(B10),MONTH(B10),DAY(B10)+99)</f>
        <v>99</v>
      </c>
      <c r="D46" s="54"/>
      <c r="E46" s="5"/>
      <c r="F46" s="4">
        <f t="shared" si="0"/>
        <v>0</v>
      </c>
    </row>
    <row r="47" spans="1:13" ht="13.5" thickTop="1" thickBot="1" x14ac:dyDescent="0.3">
      <c r="A47" s="9" t="s">
        <v>29</v>
      </c>
      <c r="B47" s="20">
        <f>YEAR($B$11)</f>
        <v>1900</v>
      </c>
      <c r="F47" s="19"/>
    </row>
    <row r="48" spans="1:13" ht="13.15" thickTop="1" x14ac:dyDescent="0.25">
      <c r="A48" s="9" t="s">
        <v>28</v>
      </c>
      <c r="B48" s="8">
        <v>30000</v>
      </c>
      <c r="C48" s="60">
        <f>B47+1</f>
        <v>1901</v>
      </c>
      <c r="D48" s="61"/>
      <c r="E48" s="10"/>
      <c r="F48" s="4">
        <f t="shared" ref="F48:F60" si="1">B48*E48</f>
        <v>0</v>
      </c>
    </row>
    <row r="49" spans="1:8" x14ac:dyDescent="0.25">
      <c r="A49" s="9" t="s">
        <v>27</v>
      </c>
      <c r="B49" s="8">
        <v>30000</v>
      </c>
      <c r="C49" s="60">
        <f>B47+2</f>
        <v>1902</v>
      </c>
      <c r="D49" s="61"/>
      <c r="E49" s="18"/>
      <c r="F49" s="4">
        <f t="shared" si="1"/>
        <v>0</v>
      </c>
    </row>
    <row r="50" spans="1:8" x14ac:dyDescent="0.25">
      <c r="A50" s="9" t="s">
        <v>26</v>
      </c>
      <c r="B50" s="8">
        <v>30000</v>
      </c>
      <c r="C50" s="60">
        <f>B47+6</f>
        <v>1906</v>
      </c>
      <c r="D50" s="61"/>
      <c r="E50" s="18"/>
      <c r="F50" s="4">
        <f t="shared" si="1"/>
        <v>0</v>
      </c>
    </row>
    <row r="51" spans="1:8" x14ac:dyDescent="0.25">
      <c r="A51" s="9" t="s">
        <v>25</v>
      </c>
      <c r="B51" s="8">
        <v>30000</v>
      </c>
      <c r="C51" s="60">
        <f>B47+12</f>
        <v>1912</v>
      </c>
      <c r="D51" s="61"/>
      <c r="E51" s="18"/>
      <c r="F51" s="4">
        <f t="shared" si="1"/>
        <v>0</v>
      </c>
    </row>
    <row r="52" spans="1:8" x14ac:dyDescent="0.25">
      <c r="A52" s="9" t="s">
        <v>24</v>
      </c>
      <c r="B52" s="8">
        <v>30000</v>
      </c>
      <c r="C52" s="60">
        <f>B47+16</f>
        <v>1916</v>
      </c>
      <c r="D52" s="61"/>
      <c r="E52" s="18"/>
      <c r="F52" s="4">
        <f t="shared" si="1"/>
        <v>0</v>
      </c>
    </row>
    <row r="53" spans="1:8" x14ac:dyDescent="0.25">
      <c r="A53" s="9" t="s">
        <v>23</v>
      </c>
      <c r="B53" s="8">
        <v>30000</v>
      </c>
      <c r="C53" s="60">
        <f>B47+22</f>
        <v>1922</v>
      </c>
      <c r="D53" s="61"/>
      <c r="E53" s="18"/>
      <c r="F53" s="4">
        <f t="shared" si="1"/>
        <v>0</v>
      </c>
    </row>
    <row r="54" spans="1:8" x14ac:dyDescent="0.25">
      <c r="A54" s="9" t="s">
        <v>22</v>
      </c>
      <c r="B54" s="8">
        <v>30000</v>
      </c>
      <c r="C54" s="60">
        <f>B47+26</f>
        <v>1926</v>
      </c>
      <c r="D54" s="61"/>
      <c r="E54" s="18"/>
      <c r="F54" s="4">
        <f t="shared" si="1"/>
        <v>0</v>
      </c>
    </row>
    <row r="55" spans="1:8" x14ac:dyDescent="0.25">
      <c r="A55" s="9" t="s">
        <v>21</v>
      </c>
      <c r="B55" s="8">
        <v>30000</v>
      </c>
      <c r="C55" s="60">
        <f>+B47+32</f>
        <v>1932</v>
      </c>
      <c r="D55" s="61"/>
      <c r="E55" s="18"/>
      <c r="F55" s="4">
        <f t="shared" si="1"/>
        <v>0</v>
      </c>
    </row>
    <row r="56" spans="1:8" x14ac:dyDescent="0.25">
      <c r="A56" s="9" t="s">
        <v>20</v>
      </c>
      <c r="B56" s="8">
        <v>30000</v>
      </c>
      <c r="C56" s="60">
        <f>B47+36</f>
        <v>1936</v>
      </c>
      <c r="D56" s="61"/>
      <c r="E56" s="18"/>
      <c r="F56" s="4">
        <f t="shared" si="1"/>
        <v>0</v>
      </c>
    </row>
    <row r="57" spans="1:8" x14ac:dyDescent="0.25">
      <c r="A57" s="9" t="s">
        <v>19</v>
      </c>
      <c r="B57" s="8">
        <v>30000</v>
      </c>
      <c r="C57" s="60">
        <f>B47+42</f>
        <v>1942</v>
      </c>
      <c r="D57" s="61"/>
      <c r="E57" s="18"/>
      <c r="F57" s="4">
        <f t="shared" si="1"/>
        <v>0</v>
      </c>
    </row>
    <row r="58" spans="1:8" x14ac:dyDescent="0.25">
      <c r="A58" s="9" t="s">
        <v>18</v>
      </c>
      <c r="B58" s="8">
        <v>30000</v>
      </c>
      <c r="C58" s="60">
        <f>B47+46</f>
        <v>1946</v>
      </c>
      <c r="D58" s="61"/>
      <c r="E58" s="18"/>
      <c r="F58" s="4">
        <f t="shared" si="1"/>
        <v>0</v>
      </c>
    </row>
    <row r="59" spans="1:8" x14ac:dyDescent="0.25">
      <c r="A59" s="9" t="s">
        <v>17</v>
      </c>
      <c r="B59" s="8">
        <v>30000</v>
      </c>
      <c r="C59" s="60">
        <f>B47+49</f>
        <v>1949</v>
      </c>
      <c r="D59" s="61"/>
      <c r="E59" s="18"/>
      <c r="F59" s="4">
        <f t="shared" si="1"/>
        <v>0</v>
      </c>
    </row>
    <row r="60" spans="1:8" ht="13.15" thickBot="1" x14ac:dyDescent="0.3">
      <c r="A60" s="9" t="s">
        <v>16</v>
      </c>
      <c r="B60" s="8">
        <v>30000</v>
      </c>
      <c r="C60" s="60">
        <f>B47+99</f>
        <v>1999</v>
      </c>
      <c r="D60" s="61"/>
      <c r="E60" s="5"/>
      <c r="F60" s="4">
        <f t="shared" si="1"/>
        <v>0</v>
      </c>
    </row>
    <row r="61" spans="1:8" ht="13.15" thickTop="1" x14ac:dyDescent="0.25">
      <c r="B61" s="1"/>
    </row>
    <row r="62" spans="1:8" x14ac:dyDescent="0.25">
      <c r="A62" s="3" t="s">
        <v>15</v>
      </c>
      <c r="B62" s="1"/>
      <c r="H62" s="1" t="s">
        <v>14</v>
      </c>
    </row>
    <row r="63" spans="1:8" s="3" customFormat="1" ht="13.15" thickBot="1" x14ac:dyDescent="0.3">
      <c r="A63" s="9" t="s">
        <v>13</v>
      </c>
      <c r="B63" s="17" t="s">
        <v>12</v>
      </c>
      <c r="C63" s="11" t="s">
        <v>11</v>
      </c>
      <c r="D63" s="9" t="s">
        <v>10</v>
      </c>
      <c r="E63" s="11" t="s">
        <v>9</v>
      </c>
      <c r="F63" s="9" t="s">
        <v>4</v>
      </c>
    </row>
    <row r="64" spans="1:8" ht="13.15" thickTop="1" x14ac:dyDescent="0.25">
      <c r="A64" s="9" t="s">
        <v>2</v>
      </c>
      <c r="B64" s="16">
        <v>10000</v>
      </c>
      <c r="C64" s="10"/>
      <c r="D64" s="15">
        <f>C64+E64-1</f>
        <v>-1</v>
      </c>
      <c r="E64" s="10"/>
      <c r="F64" s="14">
        <f>B64*E64</f>
        <v>0</v>
      </c>
    </row>
    <row r="65" spans="1:8" ht="13.15" thickBot="1" x14ac:dyDescent="0.3">
      <c r="A65" s="9" t="s">
        <v>0</v>
      </c>
      <c r="B65" s="16">
        <v>10000</v>
      </c>
      <c r="C65" s="5"/>
      <c r="D65" s="15">
        <f>C65+E65-1</f>
        <v>-1</v>
      </c>
      <c r="E65" s="5"/>
      <c r="F65" s="14">
        <f>B65*E65</f>
        <v>0</v>
      </c>
    </row>
    <row r="66" spans="1:8" ht="13.15" thickTop="1" x14ac:dyDescent="0.25">
      <c r="B66" s="1"/>
      <c r="C66" s="2"/>
    </row>
    <row r="67" spans="1:8" x14ac:dyDescent="0.25">
      <c r="A67" s="3" t="s">
        <v>8</v>
      </c>
      <c r="B67" s="1"/>
      <c r="C67" s="2"/>
      <c r="H67" s="1" t="s">
        <v>7</v>
      </c>
    </row>
    <row r="68" spans="1:8" ht="13.15" thickBot="1" x14ac:dyDescent="0.3">
      <c r="A68" s="9"/>
      <c r="B68" s="9" t="s">
        <v>6</v>
      </c>
      <c r="C68" s="13"/>
      <c r="D68" s="12"/>
      <c r="E68" s="11" t="s">
        <v>5</v>
      </c>
      <c r="F68" s="9" t="s">
        <v>4</v>
      </c>
      <c r="H68" s="1" t="s">
        <v>3</v>
      </c>
    </row>
    <row r="69" spans="1:8" ht="13.15" thickTop="1" x14ac:dyDescent="0.25">
      <c r="A69" s="9" t="s">
        <v>2</v>
      </c>
      <c r="B69" s="8">
        <v>70</v>
      </c>
      <c r="C69" s="7"/>
      <c r="D69" s="6"/>
      <c r="E69" s="10"/>
      <c r="F69" s="4">
        <f>B69*E69</f>
        <v>0</v>
      </c>
      <c r="H69" s="1" t="s">
        <v>1</v>
      </c>
    </row>
    <row r="70" spans="1:8" ht="13.15" thickBot="1" x14ac:dyDescent="0.3">
      <c r="A70" s="9" t="s">
        <v>0</v>
      </c>
      <c r="B70" s="8">
        <v>70</v>
      </c>
      <c r="C70" s="7"/>
      <c r="D70" s="6"/>
      <c r="E70" s="5"/>
      <c r="F70" s="4">
        <f>B70*E70</f>
        <v>0</v>
      </c>
    </row>
    <row r="71" spans="1:8" ht="13.15" thickTop="1" x14ac:dyDescent="0.25"/>
    <row r="72" spans="1:8" x14ac:dyDescent="0.25">
      <c r="F72" s="2">
        <f>SUM(F19:F70)</f>
        <v>0</v>
      </c>
    </row>
  </sheetData>
  <sheetProtection sheet="1" objects="1" scenarios="1" selectLockedCells="1"/>
  <mergeCells count="49">
    <mergeCell ref="C60:D60"/>
    <mergeCell ref="C48:D48"/>
    <mergeCell ref="C49:D49"/>
    <mergeCell ref="C50:D50"/>
    <mergeCell ref="C51:D51"/>
    <mergeCell ref="C52:D52"/>
    <mergeCell ref="C53:D53"/>
    <mergeCell ref="C55:D55"/>
    <mergeCell ref="C54:D54"/>
    <mergeCell ref="C56:D56"/>
    <mergeCell ref="C57:D57"/>
    <mergeCell ref="C58:D58"/>
    <mergeCell ref="C59:D59"/>
    <mergeCell ref="H32:M33"/>
    <mergeCell ref="C33:D33"/>
    <mergeCell ref="C35:D35"/>
    <mergeCell ref="C37:D37"/>
    <mergeCell ref="C43:D43"/>
    <mergeCell ref="C44:D44"/>
    <mergeCell ref="C45:D45"/>
    <mergeCell ref="C46:D46"/>
    <mergeCell ref="C28:D28"/>
    <mergeCell ref="C23:D23"/>
    <mergeCell ref="C24:D24"/>
    <mergeCell ref="C42:D42"/>
    <mergeCell ref="C31:D31"/>
    <mergeCell ref="C32:D32"/>
    <mergeCell ref="C34:D34"/>
    <mergeCell ref="C27:D27"/>
    <mergeCell ref="C38:D38"/>
    <mergeCell ref="C39:D39"/>
    <mergeCell ref="C40:D40"/>
    <mergeCell ref="C41:D41"/>
    <mergeCell ref="C36:D36"/>
    <mergeCell ref="H22:M24"/>
    <mergeCell ref="C20:D20"/>
    <mergeCell ref="H17:M18"/>
    <mergeCell ref="C18:D18"/>
    <mergeCell ref="B4:F4"/>
    <mergeCell ref="B5:F5"/>
    <mergeCell ref="B6:F6"/>
    <mergeCell ref="B7:F7"/>
    <mergeCell ref="H8:J9"/>
    <mergeCell ref="B9:F9"/>
    <mergeCell ref="B10:F10"/>
    <mergeCell ref="B11:F11"/>
    <mergeCell ref="B12:F12"/>
    <mergeCell ref="B13:F13"/>
    <mergeCell ref="C19:D19"/>
  </mergeCells>
  <phoneticPr fontId="2"/>
  <pageMargins left="0.70866141732283472" right="0.70866141732283472" top="0.74803149606299213" bottom="0.74803149606299213" header="0.31496062992125984" footer="0.31496062992125984"/>
  <pageSetup paperSize="9" scale="57"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
  <sheetViews>
    <sheetView topLeftCell="A16" workbookViewId="0">
      <selection sqref="A1:XFD1048576"/>
    </sheetView>
  </sheetViews>
  <sheetFormatPr defaultColWidth="9" defaultRowHeight="12.75" x14ac:dyDescent="0.25"/>
  <cols>
    <col min="1" max="1" width="9" style="3"/>
    <col min="2" max="2" width="9" style="2"/>
    <col min="3" max="16384" width="9" style="1"/>
  </cols>
  <sheetData/>
  <phoneticPr fontId="2"/>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永代供養料試算</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2021-04-02T17:12:08Z</dcterms:modified>
</cp:coreProperties>
</file>