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共有フォルダ\スポーツクラブ東海\01 共通\02 固有\01 スポーツ少年団\駅伝関係\令和5年度（東海ライオンズクラブ杯）\"/>
    </mc:Choice>
  </mc:AlternateContent>
  <xr:revisionPtr revIDLastSave="0" documentId="13_ncr:1_{92A3A188-8BC8-46B2-89C0-BE59A68F3C9B}" xr6:coauthVersionLast="47" xr6:coauthVersionMax="47" xr10:uidLastSave="{00000000-0000-0000-0000-000000000000}"/>
  <bookViews>
    <workbookView xWindow="-120" yWindow="-120" windowWidth="20730" windowHeight="11310" tabRatio="651" activeTab="5" xr2:uid="{46012F05-7EC4-42F1-B544-FFC8456946D0}"/>
  </bookViews>
  <sheets>
    <sheet name="大会協力者" sheetId="5" r:id="rId1"/>
    <sheet name="駅伝の部" sheetId="3" r:id="rId2"/>
    <sheet name="マラソンの部" sheetId="1" r:id="rId3"/>
    <sheet name="仮装の部" sheetId="11" r:id="rId4"/>
    <sheet name="追加登録書" sheetId="10" r:id="rId5"/>
    <sheet name="総括表 ※削除禁止" sheetId="2" r:id="rId6"/>
  </sheets>
  <definedNames>
    <definedName name="_xlnm.Print_Area" localSheetId="2">マラソンの部!$A$1:$J$43</definedName>
    <definedName name="_xlnm.Print_Area" localSheetId="3">仮装の部!$A$1:$I$43</definedName>
    <definedName name="_xlnm.Print_Area" localSheetId="5">'総括表 ※削除禁止'!$A$7:$E$38</definedName>
    <definedName name="_xlnm.Print_Area" localSheetId="0">大会協力者!$A$1:$I$20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18" i="2" s="1"/>
  <c r="E12" i="2"/>
  <c r="E13" i="2"/>
  <c r="E14" i="2"/>
  <c r="E15" i="2"/>
  <c r="E16" i="2"/>
  <c r="E17" i="2"/>
  <c r="E20" i="2"/>
  <c r="E21" i="2" s="1"/>
  <c r="E23" i="2"/>
  <c r="E24" i="2"/>
  <c r="E25" i="2"/>
  <c r="E26" i="2"/>
  <c r="E29" i="2" s="1"/>
  <c r="E27" i="2"/>
  <c r="E28" i="2"/>
  <c r="E31" i="2"/>
  <c r="E32" i="2"/>
  <c r="E36" i="2" s="1"/>
  <c r="E33" i="2"/>
  <c r="E34" i="2"/>
  <c r="E35" i="2"/>
  <c r="I12" i="11"/>
  <c r="I11" i="11"/>
  <c r="I10" i="11"/>
  <c r="I9" i="11"/>
  <c r="I8" i="11"/>
  <c r="I7" i="11"/>
  <c r="C9" i="2"/>
  <c r="D33" i="11"/>
  <c r="D28" i="11"/>
  <c r="D15" i="11"/>
  <c r="D36" i="11"/>
  <c r="D23" i="11"/>
  <c r="D37" i="11"/>
  <c r="D32" i="11"/>
  <c r="D31" i="11"/>
  <c r="D22" i="11"/>
  <c r="D18" i="11"/>
  <c r="D30" i="11"/>
  <c r="D13" i="11"/>
  <c r="D24" i="11"/>
  <c r="D26" i="11"/>
  <c r="D17" i="11"/>
  <c r="D35" i="11"/>
  <c r="D25" i="11"/>
  <c r="D20" i="11"/>
  <c r="D29" i="11"/>
  <c r="D21" i="11"/>
  <c r="D16" i="11"/>
  <c r="D19" i="11"/>
  <c r="D12" i="11"/>
  <c r="D27" i="11"/>
  <c r="D34" i="11"/>
  <c r="D10" i="11"/>
  <c r="D11" i="11"/>
  <c r="D14" i="11"/>
  <c r="D7" i="11"/>
  <c r="E38" i="2" l="1"/>
  <c r="I13" i="11"/>
  <c r="C18" i="10"/>
  <c r="D18" i="10" s="1"/>
  <c r="D15" i="3"/>
  <c r="D13" i="5"/>
  <c r="C9" i="10"/>
  <c r="J13" i="1" l="1"/>
  <c r="J12" i="1"/>
  <c r="J11" i="1"/>
  <c r="J10" i="1"/>
  <c r="J9" i="1"/>
  <c r="J8" i="1"/>
  <c r="J7" i="1"/>
  <c r="D19" i="3"/>
  <c r="D16" i="3"/>
  <c r="D20" i="3"/>
  <c r="D21" i="3"/>
  <c r="D17" i="3"/>
  <c r="D22" i="3"/>
  <c r="D18" i="3"/>
  <c r="D15" i="5"/>
  <c r="D10" i="5"/>
  <c r="D14" i="5"/>
  <c r="D14" i="3"/>
  <c r="D8" i="5"/>
  <c r="D9" i="5"/>
  <c r="E24" i="1"/>
  <c r="E34" i="1"/>
  <c r="E16" i="1"/>
  <c r="E18" i="1"/>
  <c r="E22" i="1"/>
  <c r="E32" i="1"/>
  <c r="E11" i="1"/>
  <c r="E37" i="1"/>
  <c r="E33" i="1"/>
  <c r="E28" i="1"/>
  <c r="E14" i="1"/>
  <c r="E35" i="1"/>
  <c r="E20" i="1"/>
  <c r="E30" i="1"/>
  <c r="E13" i="1"/>
  <c r="E15" i="1"/>
  <c r="E29" i="1"/>
  <c r="E19" i="1"/>
  <c r="E12" i="1"/>
  <c r="E27" i="1"/>
  <c r="E23" i="1"/>
  <c r="E21" i="1"/>
  <c r="E31" i="1"/>
  <c r="E26" i="1"/>
  <c r="E36" i="1"/>
  <c r="E10" i="1"/>
  <c r="E25" i="1"/>
  <c r="E17" i="1"/>
  <c r="E7" i="1"/>
  <c r="J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User03</author>
  </authors>
  <commentList>
    <comment ref="B9" authorId="0" shapeId="0" xr:uid="{8E76AD0E-2104-4E3F-9F9A-9640E510BF47}">
      <text>
        <r>
          <rPr>
            <b/>
            <sz val="10"/>
            <color indexed="81"/>
            <rFont val="MS P ゴシック"/>
            <family val="3"/>
            <charset val="128"/>
          </rPr>
          <t>ドロップダウンリストから
選択してください。</t>
        </r>
      </text>
    </comment>
    <comment ref="C9" authorId="0" shapeId="0" xr:uid="{3FB3874A-F131-4CA6-8CA3-A87F90EFEFD0}">
      <text>
        <r>
          <rPr>
            <b/>
            <sz val="10"/>
            <color indexed="81"/>
            <rFont val="MS P ゴシック"/>
            <family val="3"/>
            <charset val="128"/>
          </rPr>
          <t>名字と名前の間に全角で
スペースを入れてください。</t>
        </r>
      </text>
    </comment>
    <comment ref="D9" authorId="0" shapeId="0" xr:uid="{06AE30C0-0D1C-4E85-B43E-3AE8F0F39FAA}">
      <text>
        <r>
          <rPr>
            <b/>
            <sz val="9"/>
            <color indexed="81"/>
            <rFont val="MS P ゴシック"/>
            <family val="3"/>
            <charset val="128"/>
          </rPr>
          <t>氏名を入力すると自動で表示されます。
読みが違う場合は、上書き入力してください。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User03</author>
  </authors>
  <commentList>
    <comment ref="B15" authorId="0" shapeId="0" xr:uid="{8B76C98B-6991-48E2-8C6D-920BF577BF80}">
      <text>
        <r>
          <rPr>
            <b/>
            <sz val="11"/>
            <color indexed="81"/>
            <rFont val="MS P ゴシック"/>
            <family val="3"/>
            <charset val="128"/>
          </rPr>
          <t>ドロップダウンリストから
選択してください。</t>
        </r>
      </text>
    </comment>
    <comment ref="C15" authorId="0" shapeId="0" xr:uid="{7DAB96E3-74F2-4C4C-A20B-50B2DCE45350}">
      <text>
        <r>
          <rPr>
            <b/>
            <sz val="11"/>
            <color indexed="81"/>
            <rFont val="MS P ゴシック"/>
            <family val="3"/>
            <charset val="128"/>
          </rPr>
          <t>名字と名前の間に全角で
スペースを入れてください。</t>
        </r>
      </text>
    </comment>
    <comment ref="D15" authorId="0" shapeId="0" xr:uid="{95A4B99C-AF33-4385-9374-DFF2831585FE}">
      <text>
        <r>
          <rPr>
            <b/>
            <sz val="10"/>
            <color indexed="81"/>
            <rFont val="MS P ゴシック"/>
            <family val="3"/>
            <charset val="128"/>
          </rPr>
          <t>氏名を入力すると自動で表示されます。読みが違う場合は、上書き入力してください。</t>
        </r>
      </text>
    </comment>
    <comment ref="E15" authorId="0" shapeId="0" xr:uid="{0886F54A-F0A3-4D62-B151-ED0DCF85DE25}">
      <text>
        <r>
          <rPr>
            <b/>
            <sz val="10"/>
            <color indexed="81"/>
            <rFont val="MS P ゴシック"/>
            <family val="3"/>
            <charset val="128"/>
          </rPr>
          <t>半角数字を入力してください。</t>
        </r>
      </text>
    </comment>
    <comment ref="F15" authorId="0" shapeId="0" xr:uid="{DB1360AA-FBF4-48CC-9F78-970086C08967}">
      <text>
        <r>
          <rPr>
            <b/>
            <sz val="11"/>
            <color indexed="81"/>
            <rFont val="MS P ゴシック"/>
            <family val="3"/>
            <charset val="128"/>
          </rPr>
          <t>ドロップダウンリストから
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User03</author>
  </authors>
  <commentList>
    <comment ref="B8" authorId="0" shapeId="0" xr:uid="{E4E1C420-6A3D-4B0D-A75F-84E2713E8CF4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ドロップダウンリストから選択してください。</t>
        </r>
      </text>
    </comment>
    <comment ref="C8" authorId="0" shapeId="0" xr:uid="{1ECEC793-B244-4DB9-BA4B-AAF350B95F29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ドロップダウンリストから選択してください。</t>
        </r>
      </text>
    </comment>
    <comment ref="D8" authorId="0" shapeId="0" xr:uid="{22D5370D-DBD2-4AEC-962C-29E6D9C5A1AF}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名字と名前の間に全角でスペースを入れてください。</t>
        </r>
      </text>
    </comment>
    <comment ref="E8" authorId="0" shapeId="0" xr:uid="{33C58E3E-A669-4F81-8D1C-0E7F9E1C147F}">
      <text>
        <r>
          <rPr>
            <b/>
            <sz val="9"/>
            <color indexed="81"/>
            <rFont val="MS P ゴシック"/>
            <family val="3"/>
            <charset val="128"/>
          </rPr>
          <t>氏名を入力すると自動で表示されます。
読みが違う場合は、上書き入力してください。</t>
        </r>
      </text>
    </comment>
    <comment ref="F8" authorId="0" shapeId="0" xr:uid="{C82D9871-F515-40E0-A572-5D8C79B8EC01}">
      <text>
        <r>
          <rPr>
            <b/>
            <sz val="9"/>
            <color indexed="81"/>
            <rFont val="MS P ゴシック"/>
            <family val="3"/>
            <charset val="128"/>
          </rPr>
          <t>半角数字を入力してください。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8" authorId="0" shapeId="0" xr:uid="{46663B55-63A9-41F9-9F9C-46E72EBFE37F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User03</author>
  </authors>
  <commentList>
    <comment ref="B8" authorId="0" shapeId="0" xr:uid="{78ECEC17-1C84-4C2D-B4D4-D23645FDC173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ドロップダウンリストから選択してください。</t>
        </r>
      </text>
    </comment>
    <comment ref="C8" authorId="0" shapeId="0" xr:uid="{B7376DD2-D02C-4B11-BBCE-2FC203396C49}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名字と名前の間に全角でスペースを入れてください。</t>
        </r>
      </text>
    </comment>
    <comment ref="D8" authorId="0" shapeId="0" xr:uid="{372C0422-663B-402E-AA00-278127856433}">
      <text>
        <r>
          <rPr>
            <b/>
            <sz val="9"/>
            <color indexed="81"/>
            <rFont val="MS P ゴシック"/>
            <family val="3"/>
            <charset val="128"/>
          </rPr>
          <t>氏名を入力すると自動で表示されます。
読みが違う場合は、上書き入力してください。</t>
        </r>
      </text>
    </comment>
    <comment ref="E8" authorId="0" shapeId="0" xr:uid="{74273D55-0BEF-4A4C-BCFE-190259A2E431}">
      <text>
        <r>
          <rPr>
            <b/>
            <sz val="9"/>
            <color indexed="81"/>
            <rFont val="MS P ゴシック"/>
            <family val="3"/>
            <charset val="128"/>
          </rPr>
          <t>半角数字を入力してください。</t>
        </r>
      </text>
    </comment>
    <comment ref="F8" authorId="0" shapeId="0" xr:uid="{E5FF6992-EF69-4411-A316-B62E7E1197C9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User03</author>
  </authors>
  <commentList>
    <comment ref="B10" authorId="0" shapeId="0" xr:uid="{49289CE2-5F32-4F4B-AE91-E1846260FDCF}">
      <text>
        <r>
          <rPr>
            <b/>
            <sz val="9"/>
            <color indexed="81"/>
            <rFont val="MS P ゴシック"/>
            <family val="3"/>
            <charset val="128"/>
          </rPr>
          <t>※名字と名前の間に全角でスペースを入れてください</t>
        </r>
      </text>
    </comment>
    <comment ref="C10" authorId="0" shapeId="0" xr:uid="{78852EC4-E7F3-4F61-ADB8-DD5AD02B5DDA}">
      <text>
        <r>
          <rPr>
            <b/>
            <sz val="9"/>
            <color indexed="81"/>
            <rFont val="MS P ゴシック"/>
            <family val="3"/>
            <charset val="128"/>
          </rPr>
          <t>氏名を入力すると自動で表示されます。
読みが違う場合は、上書き入力してください。</t>
        </r>
      </text>
    </comment>
    <comment ref="D10" authorId="0" shapeId="0" xr:uid="{049A1F61-1FC0-47FA-AD9D-1FD921C7DC3D}">
      <text>
        <r>
          <rPr>
            <b/>
            <sz val="9"/>
            <color indexed="81"/>
            <rFont val="MS P ゴシック"/>
            <family val="3"/>
            <charset val="128"/>
          </rPr>
          <t>半角数字を入力してください。</t>
        </r>
      </text>
    </comment>
    <comment ref="E10" authorId="0" shapeId="0" xr:uid="{D638D7EF-B4B2-48E6-A4BF-D05825A0123B}">
      <text>
        <r>
          <rPr>
            <b/>
            <sz val="9"/>
            <color indexed="81"/>
            <rFont val="MS P ゴシック"/>
            <family val="3"/>
            <charset val="128"/>
          </rPr>
          <t>半角数字を入れてください。</t>
        </r>
      </text>
    </comment>
    <comment ref="F10" authorId="0" shapeId="0" xr:uid="{053D3547-947A-46D4-AB6E-7C76297AD0B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ドロップダウンリストから選択</t>
        </r>
      </text>
    </comment>
  </commentList>
</comments>
</file>

<file path=xl/sharedStrings.xml><?xml version="1.0" encoding="utf-8"?>
<sst xmlns="http://schemas.openxmlformats.org/spreadsheetml/2006/main" count="153" uniqueCount="82">
  <si>
    <t>登録</t>
    <rPh sb="0" eb="2">
      <t>トウロク</t>
    </rPh>
    <phoneticPr fontId="2"/>
  </si>
  <si>
    <t>未登録</t>
    <rPh sb="0" eb="3">
      <t>ミトウロク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</si>
  <si>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</si>
  <si>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</si>
  <si>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</si>
  <si>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№</t>
    <phoneticPr fontId="2"/>
  </si>
  <si>
    <t>スポ少への登録</t>
    <rPh sb="2" eb="3">
      <t>ショウ</t>
    </rPh>
    <rPh sb="5" eb="7">
      <t>トウロク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</si>
  <si>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</si>
  <si>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</si>
  <si>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フリガナ</t>
    <phoneticPr fontId="2"/>
  </si>
  <si>
    <t>スポ少へ
の登録</t>
    <rPh sb="2" eb="3">
      <t>ショウ</t>
    </rPh>
    <rPh sb="6" eb="8">
      <t>トウロク</t>
    </rPh>
    <phoneticPr fontId="2"/>
  </si>
  <si>
    <t>交流大会参加申込み総括表</t>
    <rPh sb="0" eb="4">
      <t>コウリュウタイカイ</t>
    </rPh>
    <rPh sb="4" eb="7">
      <t>サンカモウ</t>
    </rPh>
    <rPh sb="7" eb="8">
      <t>コ</t>
    </rPh>
    <rPh sb="9" eb="12">
      <t>ソウカツヒョウ</t>
    </rPh>
    <phoneticPr fontId="2"/>
  </si>
  <si>
    <t>団名</t>
    <rPh sb="0" eb="2">
      <t>ダンメイ</t>
    </rPh>
    <phoneticPr fontId="2"/>
  </si>
  <si>
    <t>種目</t>
    <rPh sb="0" eb="2">
      <t>シュモク</t>
    </rPh>
    <phoneticPr fontId="2"/>
  </si>
  <si>
    <t>1年生の部</t>
    <rPh sb="1" eb="2">
      <t>ネン</t>
    </rPh>
    <rPh sb="2" eb="3">
      <t>セイ</t>
    </rPh>
    <rPh sb="4" eb="5">
      <t>ブ</t>
    </rPh>
    <phoneticPr fontId="2"/>
  </si>
  <si>
    <t>１区（3年生）</t>
    <rPh sb="1" eb="2">
      <t>ク</t>
    </rPh>
    <rPh sb="4" eb="6">
      <t>ネンセイ</t>
    </rPh>
    <phoneticPr fontId="2"/>
  </si>
  <si>
    <t>２区（3年生）</t>
    <rPh sb="1" eb="2">
      <t>ク</t>
    </rPh>
    <phoneticPr fontId="2"/>
  </si>
  <si>
    <t>３区（4年生）</t>
    <rPh sb="1" eb="2">
      <t>ク</t>
    </rPh>
    <rPh sb="4" eb="6">
      <t>ネンセイ</t>
    </rPh>
    <phoneticPr fontId="2"/>
  </si>
  <si>
    <t>４区（4年生）</t>
    <rPh sb="1" eb="2">
      <t>ク</t>
    </rPh>
    <phoneticPr fontId="2"/>
  </si>
  <si>
    <t>５区（5年生）</t>
    <rPh sb="1" eb="2">
      <t>ク</t>
    </rPh>
    <phoneticPr fontId="2"/>
  </si>
  <si>
    <t>６区（5年生）</t>
    <rPh sb="1" eb="2">
      <t>ク</t>
    </rPh>
    <phoneticPr fontId="2"/>
  </si>
  <si>
    <t>７区（6年生）</t>
    <rPh sb="1" eb="2">
      <t>ク</t>
    </rPh>
    <phoneticPr fontId="2"/>
  </si>
  <si>
    <t>８区（6年生）</t>
    <rPh sb="1" eb="2">
      <t>ク</t>
    </rPh>
    <phoneticPr fontId="2"/>
  </si>
  <si>
    <t>区間</t>
    <rPh sb="0" eb="2">
      <t>クカン</t>
    </rPh>
    <phoneticPr fontId="2"/>
  </si>
  <si>
    <t>団　名</t>
    <rPh sb="0" eb="1">
      <t>ダン</t>
    </rPh>
    <rPh sb="2" eb="3">
      <t>メイ</t>
    </rPh>
    <phoneticPr fontId="2"/>
  </si>
  <si>
    <t>4.　選手の変更は、急病などやむを得ない場合のみ、大会当日行うことができる。</t>
    <rPh sb="3" eb="5">
      <t>センシュ</t>
    </rPh>
    <rPh sb="6" eb="8">
      <t>ヘンコウ</t>
    </rPh>
    <rPh sb="10" eb="12">
      <t>キュウビョウ</t>
    </rPh>
    <rPh sb="17" eb="18">
      <t>エ</t>
    </rPh>
    <rPh sb="20" eb="22">
      <t>バアイ</t>
    </rPh>
    <rPh sb="25" eb="29">
      <t>タイカイトウジツ</t>
    </rPh>
    <rPh sb="29" eb="30">
      <t>オコナ</t>
    </rPh>
    <phoneticPr fontId="2"/>
  </si>
  <si>
    <t>駅伝の部</t>
    <rPh sb="0" eb="2">
      <t>エキデン</t>
    </rPh>
    <phoneticPr fontId="2"/>
  </si>
  <si>
    <t>※保護者の承諾を得たので、上記のとおり申し込みをします。</t>
    <rPh sb="1" eb="4">
      <t>ホゴシャ</t>
    </rPh>
    <rPh sb="5" eb="7">
      <t>ショウダク</t>
    </rPh>
    <rPh sb="8" eb="9">
      <t>エ</t>
    </rPh>
    <rPh sb="13" eb="15">
      <t>ジョウキ</t>
    </rPh>
    <rPh sb="19" eb="20">
      <t>モウ</t>
    </rPh>
    <rPh sb="21" eb="22">
      <t>コ</t>
    </rPh>
    <phoneticPr fontId="2"/>
  </si>
  <si>
    <t>代表者名</t>
    <rPh sb="0" eb="3">
      <t>ダイヒョウシャ</t>
    </rPh>
    <rPh sb="3" eb="4">
      <t>メイ</t>
    </rPh>
    <phoneticPr fontId="2"/>
  </si>
  <si>
    <t xml:space="preserve"> </t>
    <phoneticPr fontId="2"/>
  </si>
  <si>
    <t>※保護者の承諾を得たので、上記のとおり申し込みをします。</t>
    <rPh sb="1" eb="4">
      <t>ホゴシャ</t>
    </rPh>
    <rPh sb="5" eb="7">
      <t>ショウダク</t>
    </rPh>
    <rPh sb="8" eb="9">
      <t>エ</t>
    </rPh>
    <rPh sb="13" eb="15">
      <t>ジョウキ</t>
    </rPh>
    <rPh sb="19" eb="20">
      <t>モウ</t>
    </rPh>
    <rPh sb="21" eb="22">
      <t>コ</t>
    </rPh>
    <phoneticPr fontId="2"/>
  </si>
  <si>
    <t>代表者名</t>
    <rPh sb="0" eb="4">
      <t>ダイヒョウシャメイ</t>
    </rPh>
    <phoneticPr fontId="2"/>
  </si>
  <si>
    <t>参加者数</t>
    <rPh sb="0" eb="4">
      <t>サンカシャスウ</t>
    </rPh>
    <phoneticPr fontId="2"/>
  </si>
  <si>
    <t>1年生の部</t>
    <rPh sb="1" eb="3">
      <t>ネンセイ</t>
    </rPh>
    <rPh sb="4" eb="5">
      <t>ブ</t>
    </rPh>
    <phoneticPr fontId="2"/>
  </si>
  <si>
    <t>2年生の部</t>
    <rPh sb="1" eb="3">
      <t>ネンセイ</t>
    </rPh>
    <rPh sb="4" eb="5">
      <t>ブ</t>
    </rPh>
    <phoneticPr fontId="2"/>
  </si>
  <si>
    <t>3年生の部</t>
    <rPh sb="1" eb="3">
      <t>ネンセイ</t>
    </rPh>
    <rPh sb="4" eb="5">
      <t>ブ</t>
    </rPh>
    <phoneticPr fontId="2"/>
  </si>
  <si>
    <t>4年生の部</t>
    <rPh sb="1" eb="3">
      <t>ネンセイ</t>
    </rPh>
    <rPh sb="4" eb="5">
      <t>ブ</t>
    </rPh>
    <phoneticPr fontId="2"/>
  </si>
  <si>
    <t>5年生の部</t>
    <rPh sb="1" eb="3">
      <t>ネンセイ</t>
    </rPh>
    <rPh sb="4" eb="5">
      <t>ブ</t>
    </rPh>
    <phoneticPr fontId="2"/>
  </si>
  <si>
    <t>6年生の部</t>
    <rPh sb="1" eb="3">
      <t>ネンセイ</t>
    </rPh>
    <rPh sb="4" eb="5">
      <t>ブ</t>
    </rPh>
    <phoneticPr fontId="2"/>
  </si>
  <si>
    <t>大人</t>
    <rPh sb="0" eb="2">
      <t>オトナ</t>
    </rPh>
    <phoneticPr fontId="2"/>
  </si>
  <si>
    <t>合計</t>
    <rPh sb="0" eb="2">
      <t>ゴウケイ</t>
    </rPh>
    <phoneticPr fontId="2"/>
  </si>
  <si>
    <t>役職</t>
    <rPh sb="0" eb="2">
      <t>ヤクショク</t>
    </rPh>
    <phoneticPr fontId="2"/>
  </si>
  <si>
    <t>監督</t>
    <rPh sb="0" eb="2">
      <t>カントク</t>
    </rPh>
    <phoneticPr fontId="2"/>
  </si>
  <si>
    <t>コーチ</t>
    <phoneticPr fontId="2"/>
  </si>
  <si>
    <t>保護者</t>
    <rPh sb="0" eb="3">
      <t>ホゴシャ</t>
    </rPh>
    <phoneticPr fontId="2"/>
  </si>
  <si>
    <t>■　保護者等の応援（予定数）</t>
    <rPh sb="2" eb="5">
      <t>ホゴシャ</t>
    </rPh>
    <rPh sb="5" eb="6">
      <t>トウ</t>
    </rPh>
    <rPh sb="7" eb="9">
      <t>オウエン</t>
    </rPh>
    <rPh sb="10" eb="13">
      <t>ヨテイスウ</t>
    </rPh>
    <phoneticPr fontId="2"/>
  </si>
  <si>
    <t>1.　オープン参加の場合は、「団名」の横に「（オープン）」と記入（入力）して
　　ください。</t>
    <rPh sb="7" eb="9">
      <t>サンカ</t>
    </rPh>
    <rPh sb="10" eb="12">
      <t>バアイ</t>
    </rPh>
    <rPh sb="15" eb="17">
      <t>ダンメイ</t>
    </rPh>
    <rPh sb="19" eb="20">
      <t>ヨコ</t>
    </rPh>
    <rPh sb="30" eb="32">
      <t>キニュウ</t>
    </rPh>
    <rPh sb="33" eb="35">
      <t>ニュウリョク</t>
    </rPh>
    <phoneticPr fontId="2"/>
  </si>
  <si>
    <t>2.　1チーム8名です。1区～8区ごとに記入（入力）してください。</t>
    <rPh sb="8" eb="9">
      <t>メイ</t>
    </rPh>
    <rPh sb="13" eb="14">
      <t>ク</t>
    </rPh>
    <rPh sb="16" eb="17">
      <t>ク</t>
    </rPh>
    <rPh sb="20" eb="22">
      <t>キニュウ</t>
    </rPh>
    <rPh sb="23" eb="25">
      <t>ニュウリョク</t>
    </rPh>
    <phoneticPr fontId="2"/>
  </si>
  <si>
    <t>■ マラソンの部</t>
    <rPh sb="7" eb="8">
      <t>ブ</t>
    </rPh>
    <phoneticPr fontId="2"/>
  </si>
  <si>
    <t>■ 駅伝の部</t>
    <rPh sb="2" eb="4">
      <t>エキデン</t>
    </rPh>
    <rPh sb="5" eb="6">
      <t>ブ</t>
    </rPh>
    <phoneticPr fontId="2"/>
  </si>
  <si>
    <t>大会協力者</t>
    <rPh sb="0" eb="5">
      <t>タイカイキョウリョクシャ</t>
    </rPh>
    <phoneticPr fontId="2"/>
  </si>
  <si>
    <t>■ その他</t>
    <rPh sb="4" eb="5">
      <t>タ</t>
    </rPh>
    <phoneticPr fontId="2"/>
  </si>
  <si>
    <t>応援者</t>
    <rPh sb="0" eb="3">
      <t>オウエンシャ</t>
    </rPh>
    <phoneticPr fontId="2"/>
  </si>
  <si>
    <t>総計</t>
    <rPh sb="0" eb="2">
      <t>ソウケイ</t>
    </rPh>
    <phoneticPr fontId="2"/>
  </si>
  <si>
    <t>年齢</t>
    <rPh sb="0" eb="2">
      <t>ネンレイ</t>
    </rPh>
    <phoneticPr fontId="2"/>
  </si>
  <si>
    <t>受付日</t>
    <rPh sb="0" eb="3">
      <t>ウケツケビ</t>
    </rPh>
    <phoneticPr fontId="2"/>
  </si>
  <si>
    <t>登録人数</t>
    <rPh sb="0" eb="4">
      <t>トウロクニンズウ</t>
    </rPh>
    <phoneticPr fontId="2"/>
  </si>
  <si>
    <t>登録料</t>
    <rPh sb="0" eb="3">
      <t>トウロクリョウ</t>
    </rPh>
    <phoneticPr fontId="2"/>
  </si>
  <si>
    <t>【本部処理欄】</t>
    <rPh sb="1" eb="6">
      <t>ホンブショリラン</t>
    </rPh>
    <phoneticPr fontId="2"/>
  </si>
  <si>
    <t>大会中、健康管理に十分配慮し、安全を第一として参加します。</t>
    <rPh sb="0" eb="3">
      <t>タイカイチュウ</t>
    </rPh>
    <rPh sb="4" eb="8">
      <t>ケンコウカンリ</t>
    </rPh>
    <rPh sb="9" eb="13">
      <t>ジュウブンハイリョ</t>
    </rPh>
    <rPh sb="15" eb="17">
      <t>アンゼン</t>
    </rPh>
    <rPh sb="18" eb="20">
      <t>ダイイチ</t>
    </rPh>
    <rPh sb="23" eb="25">
      <t>サンカ</t>
    </rPh>
    <phoneticPr fontId="2"/>
  </si>
  <si>
    <t>　大会中、健康管理には十分配慮し、安全を第一として参加します。</t>
    <rPh sb="1" eb="4">
      <t>タイカイチュウ</t>
    </rPh>
    <rPh sb="5" eb="9">
      <t>ケンコウカンリ</t>
    </rPh>
    <rPh sb="11" eb="13">
      <t>ジュウブン</t>
    </rPh>
    <rPh sb="13" eb="15">
      <t>ハイリョ</t>
    </rPh>
    <rPh sb="17" eb="19">
      <t>アンゼン</t>
    </rPh>
    <rPh sb="20" eb="22">
      <t>ダイイチ</t>
    </rPh>
    <rPh sb="25" eb="27">
      <t>サンカ</t>
    </rPh>
    <phoneticPr fontId="2"/>
  </si>
  <si>
    <r>
      <t>※　「駅伝の部」への出場は、東海市スポーツ少年団への登録が必要
　　です。未登録の方は下記に記入（入力）し、東海市スポーツ少年
　　団本部へ提出してください。
※　市登録料（500円/人）は、マラソンの部の参加料とあわせて納め
　　てください。
※　本書での登録は、</t>
    </r>
    <r>
      <rPr>
        <b/>
        <u/>
        <sz val="11"/>
        <color theme="1"/>
        <rFont val="游ゴシック"/>
        <family val="3"/>
        <charset val="128"/>
        <scheme val="minor"/>
      </rPr>
      <t>市登録のみ</t>
    </r>
    <r>
      <rPr>
        <sz val="11"/>
        <color theme="1"/>
        <rFont val="游ゴシック"/>
        <family val="2"/>
        <charset val="128"/>
        <scheme val="minor"/>
      </rPr>
      <t>になります。したがって県及び国へ
　　の登録はできませんので、スポーツ少年団団員章もお渡ししませ
　　ん。あらかじめご承知おきください。</t>
    </r>
    <rPh sb="3" eb="5">
      <t>エキデン</t>
    </rPh>
    <rPh sb="6" eb="7">
      <t>ブ</t>
    </rPh>
    <rPh sb="10" eb="12">
      <t>シュツジョウ</t>
    </rPh>
    <rPh sb="14" eb="17">
      <t>トウカイシ</t>
    </rPh>
    <rPh sb="21" eb="24">
      <t>ショウネンダン</t>
    </rPh>
    <rPh sb="26" eb="28">
      <t>トウロク</t>
    </rPh>
    <rPh sb="29" eb="31">
      <t>ヒツヨウ</t>
    </rPh>
    <rPh sb="37" eb="40">
      <t>ミトウロク</t>
    </rPh>
    <rPh sb="41" eb="42">
      <t>カタ</t>
    </rPh>
    <rPh sb="43" eb="45">
      <t>カキ</t>
    </rPh>
    <rPh sb="46" eb="48">
      <t>キニュウ</t>
    </rPh>
    <rPh sb="49" eb="51">
      <t>ニュウリョク</t>
    </rPh>
    <rPh sb="54" eb="57">
      <t>トウカイシ</t>
    </rPh>
    <rPh sb="67" eb="69">
      <t>ホンブ</t>
    </rPh>
    <rPh sb="70" eb="72">
      <t>テイシュツ</t>
    </rPh>
    <rPh sb="82" eb="83">
      <t>シ</t>
    </rPh>
    <rPh sb="83" eb="85">
      <t>トウロク</t>
    </rPh>
    <rPh sb="85" eb="86">
      <t>リョウ</t>
    </rPh>
    <rPh sb="90" eb="91">
      <t>エン</t>
    </rPh>
    <rPh sb="92" eb="93">
      <t>ニン</t>
    </rPh>
    <rPh sb="101" eb="102">
      <t>ブ</t>
    </rPh>
    <rPh sb="103" eb="106">
      <t>サンカリョウ</t>
    </rPh>
    <rPh sb="111" eb="112">
      <t>オサ</t>
    </rPh>
    <rPh sb="125" eb="127">
      <t>ホンショ</t>
    </rPh>
    <rPh sb="129" eb="131">
      <t>トウロク</t>
    </rPh>
    <rPh sb="133" eb="134">
      <t>シ</t>
    </rPh>
    <rPh sb="134" eb="136">
      <t>トウロク</t>
    </rPh>
    <rPh sb="149" eb="151">
      <t>ケンオヨ</t>
    </rPh>
    <rPh sb="152" eb="153">
      <t>クニ</t>
    </rPh>
    <rPh sb="158" eb="160">
      <t>トウロク</t>
    </rPh>
    <rPh sb="173" eb="176">
      <t>ショウネンダン</t>
    </rPh>
    <rPh sb="176" eb="179">
      <t>ダンインショウ</t>
    </rPh>
    <rPh sb="181" eb="182">
      <t>ワタ</t>
    </rPh>
    <rPh sb="197" eb="199">
      <t>ショウチ</t>
    </rPh>
    <phoneticPr fontId="2"/>
  </si>
  <si>
    <t>例</t>
    <rPh sb="0" eb="1">
      <t>レイ</t>
    </rPh>
    <phoneticPr fontId="2"/>
  </si>
  <si>
    <t>大会協力者報告書</t>
    <rPh sb="0" eb="5">
      <t>タイカイキョウリョクシャ</t>
    </rPh>
    <rPh sb="5" eb="8">
      <t>ホウコクショ</t>
    </rPh>
    <phoneticPr fontId="2"/>
  </si>
  <si>
    <t>東海ライオンズクラブ杯東海市スポーツ少年団交流大会</t>
    <rPh sb="0" eb="2">
      <t>トウカイ</t>
    </rPh>
    <rPh sb="10" eb="11">
      <t>ハイ</t>
    </rPh>
    <rPh sb="11" eb="14">
      <t>トウカイシ</t>
    </rPh>
    <rPh sb="18" eb="21">
      <t>ショウネンダン</t>
    </rPh>
    <rPh sb="21" eb="25">
      <t>コウリュウタイカイ</t>
    </rPh>
    <phoneticPr fontId="2"/>
  </si>
  <si>
    <t>スタッフ</t>
    <phoneticPr fontId="2"/>
  </si>
  <si>
    <t>東海ライオンズクラブ杯東海市スポーツ少年団交流大会参加申込書</t>
    <rPh sb="0" eb="2">
      <t>トウカイ</t>
    </rPh>
    <rPh sb="10" eb="11">
      <t>ハイ</t>
    </rPh>
    <rPh sb="11" eb="14">
      <t>トウカイシ</t>
    </rPh>
    <rPh sb="18" eb="21">
      <t>ショウネンダン</t>
    </rPh>
    <rPh sb="21" eb="25">
      <t>コウリュウタイカイ</t>
    </rPh>
    <rPh sb="25" eb="30">
      <t>サンカモウシコミショ</t>
    </rPh>
    <phoneticPr fontId="2"/>
  </si>
  <si>
    <t>3.　【選手の選出】
　　1・2区…3年生　　3・4区…4年生　　5・6区…5年生　　7・8区…6年生
　　　※該当学年に選手がいないときは、下の学年から選出できる。
　　　※女子の場合は、一つ上の学年からも選出できる。
　　　※令和5年度東海市スポーツ少年団未登録者の出場は認めない。</t>
    <rPh sb="4" eb="6">
      <t>センシュ</t>
    </rPh>
    <rPh sb="7" eb="9">
      <t>センシュツ</t>
    </rPh>
    <rPh sb="16" eb="17">
      <t>ク</t>
    </rPh>
    <rPh sb="19" eb="21">
      <t>ネンセイ</t>
    </rPh>
    <rPh sb="26" eb="27">
      <t>ク</t>
    </rPh>
    <rPh sb="29" eb="31">
      <t>ネンセイ</t>
    </rPh>
    <rPh sb="36" eb="37">
      <t>ク</t>
    </rPh>
    <rPh sb="39" eb="41">
      <t>ネンセイ</t>
    </rPh>
    <rPh sb="46" eb="47">
      <t>ク</t>
    </rPh>
    <rPh sb="49" eb="51">
      <t>ネンセイ</t>
    </rPh>
    <rPh sb="56" eb="60">
      <t>ガイトウガクネン</t>
    </rPh>
    <rPh sb="61" eb="63">
      <t>センシュ</t>
    </rPh>
    <rPh sb="71" eb="72">
      <t>シタ</t>
    </rPh>
    <rPh sb="73" eb="75">
      <t>ガクネン</t>
    </rPh>
    <rPh sb="77" eb="79">
      <t>センシュツ</t>
    </rPh>
    <rPh sb="88" eb="90">
      <t>ジョシ</t>
    </rPh>
    <rPh sb="91" eb="93">
      <t>バアイ</t>
    </rPh>
    <rPh sb="95" eb="96">
      <t>ヒト</t>
    </rPh>
    <rPh sb="97" eb="98">
      <t>ウエ</t>
    </rPh>
    <rPh sb="99" eb="101">
      <t>ガクネン</t>
    </rPh>
    <rPh sb="104" eb="106">
      <t>センシュツ</t>
    </rPh>
    <rPh sb="115" eb="117">
      <t>レイワ</t>
    </rPh>
    <rPh sb="118" eb="120">
      <t>ネンド</t>
    </rPh>
    <rPh sb="120" eb="123">
      <t>トウカイシ</t>
    </rPh>
    <phoneticPr fontId="2"/>
  </si>
  <si>
    <t>マラソンの部</t>
    <phoneticPr fontId="2"/>
  </si>
  <si>
    <t>仮装の部</t>
    <rPh sb="0" eb="2">
      <t>カソウ</t>
    </rPh>
    <phoneticPr fontId="2"/>
  </si>
  <si>
    <t>東海市スポーツ少年団追加登録書</t>
    <rPh sb="0" eb="3">
      <t>トウカイシ</t>
    </rPh>
    <rPh sb="7" eb="10">
      <t>ショウネンダン</t>
    </rPh>
    <rPh sb="10" eb="12">
      <t>ツイカ</t>
    </rPh>
    <rPh sb="12" eb="14">
      <t>トウロク</t>
    </rPh>
    <rPh sb="14" eb="15">
      <t>ショ</t>
    </rPh>
    <phoneticPr fontId="2"/>
  </si>
  <si>
    <t>合計</t>
    <phoneticPr fontId="2"/>
  </si>
  <si>
    <t>■ 仮装の部</t>
    <rPh sb="2" eb="4">
      <t>カソウ</t>
    </rPh>
    <rPh sb="5" eb="6">
      <t>ブ</t>
    </rPh>
    <phoneticPr fontId="2"/>
  </si>
  <si>
    <t>5.　団に所属している未登録者が参加を希望する場合は、別シート「追加登録書」
　   に必要事項を記入（入力）し、登録料（500円/人）を納めてください。</t>
    <rPh sb="3" eb="4">
      <t>ダン</t>
    </rPh>
    <rPh sb="5" eb="7">
      <t>ショゾク</t>
    </rPh>
    <rPh sb="11" eb="15">
      <t>ミトウロクシャ</t>
    </rPh>
    <rPh sb="16" eb="18">
      <t>サンカ</t>
    </rPh>
    <rPh sb="19" eb="21">
      <t>キボウ</t>
    </rPh>
    <rPh sb="23" eb="25">
      <t>バアイ</t>
    </rPh>
    <rPh sb="27" eb="28">
      <t>ベツ</t>
    </rPh>
    <rPh sb="32" eb="34">
      <t>ツイカ</t>
    </rPh>
    <rPh sb="34" eb="36">
      <t>トウロク</t>
    </rPh>
    <rPh sb="36" eb="37">
      <t>ショ</t>
    </rPh>
    <rPh sb="44" eb="48">
      <t>ヒツヨウジコウ</t>
    </rPh>
    <rPh sb="49" eb="51">
      <t>キニュウ</t>
    </rPh>
    <rPh sb="52" eb="54">
      <t>ニュウリョク</t>
    </rPh>
    <rPh sb="57" eb="60">
      <t>トウロクリョウ</t>
    </rPh>
    <rPh sb="64" eb="65">
      <t>エン</t>
    </rPh>
    <rPh sb="66" eb="67">
      <t>ニン</t>
    </rPh>
    <rPh sb="69" eb="70">
      <t>オサ</t>
    </rPh>
    <phoneticPr fontId="2"/>
  </si>
  <si>
    <t>1年生</t>
    <rPh sb="1" eb="3">
      <t>ネンセイ</t>
    </rPh>
    <phoneticPr fontId="2"/>
  </si>
  <si>
    <t>2年生</t>
    <rPh sb="1" eb="3">
      <t>ネンセイ</t>
    </rPh>
    <phoneticPr fontId="2"/>
  </si>
  <si>
    <t>3年生</t>
    <rPh sb="1" eb="3">
      <t>ネンセイ</t>
    </rPh>
    <phoneticPr fontId="2"/>
  </si>
  <si>
    <t>4年生</t>
    <rPh sb="1" eb="3">
      <t>ネンセイ</t>
    </rPh>
    <phoneticPr fontId="2"/>
  </si>
  <si>
    <t>5年生</t>
    <rPh sb="1" eb="3">
      <t>ネンセイ</t>
    </rPh>
    <phoneticPr fontId="2"/>
  </si>
  <si>
    <t>6年生</t>
    <rPh sb="1" eb="3">
      <t>ネンセイ</t>
    </rPh>
    <phoneticPr fontId="2"/>
  </si>
  <si>
    <t>東海□太郎</t>
    <rPh sb="0" eb="2">
      <t>トウカイ</t>
    </rPh>
    <rPh sb="3" eb="5">
      <t>タロウ</t>
    </rPh>
    <phoneticPr fontId="2"/>
  </si>
  <si>
    <t>東海▢太郎</t>
    <rPh sb="0" eb="2">
      <t>トウカイ</t>
    </rPh>
    <rPh sb="3" eb="5">
      <t>タロウ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</si>
</sst>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年&quot;"/>
    <numFmt numFmtId="177" formatCode="0&quot;名&quot;"/>
    <numFmt numFmtId="178" formatCode="0&quot;歳&quot;"/>
    <numFmt numFmtId="179" formatCode="0&quot;円&quot;"/>
  </numFmts>
  <fonts count="18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ＭＳ 明朝"/>
      <family val="2"/>
      <charset val="128"/>
    </font>
    <font>
      <b/>
      <u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4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38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176" fontId="0" fillId="0" borderId="4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76" fontId="0" fillId="4" borderId="2" xfId="0" applyNumberFormat="1" applyFill="1" applyBorder="1">
      <alignment vertical="center"/>
    </xf>
    <xf numFmtId="0" fontId="0" fillId="4" borderId="13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4" borderId="14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>
      <alignment vertical="center"/>
    </xf>
    <xf numFmtId="0" fontId="0" fillId="5" borderId="21" xfId="0" applyFill="1" applyBorder="1" applyAlignment="1">
      <alignment horizontal="center" vertical="center"/>
    </xf>
    <xf numFmtId="177" fontId="0" fillId="5" borderId="22" xfId="0" applyNumberFormat="1" applyFill="1" applyBorder="1">
      <alignment vertical="center"/>
    </xf>
    <xf numFmtId="0" fontId="0" fillId="5" borderId="3" xfId="0" applyFill="1" applyBorder="1" applyAlignment="1">
      <alignment horizontal="center" vertical="center"/>
    </xf>
    <xf numFmtId="177" fontId="0" fillId="5" borderId="5" xfId="0" applyNumberFormat="1" applyFill="1" applyBorder="1">
      <alignment vertical="center"/>
    </xf>
    <xf numFmtId="0" fontId="0" fillId="5" borderId="6" xfId="0" applyFill="1" applyBorder="1" applyAlignment="1">
      <alignment horizontal="center" vertical="center"/>
    </xf>
    <xf numFmtId="177" fontId="0" fillId="5" borderId="8" xfId="0" applyNumberFormat="1" applyFill="1" applyBorder="1">
      <alignment vertical="center"/>
    </xf>
    <xf numFmtId="0" fontId="4" fillId="3" borderId="23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1" fillId="0" borderId="0" xfId="0" applyFont="1">
      <alignment vertical="center"/>
    </xf>
    <xf numFmtId="0" fontId="4" fillId="3" borderId="34" xfId="0" applyFont="1" applyFill="1" applyBorder="1" applyAlignment="1">
      <alignment horizontal="center" vertical="center" wrapText="1"/>
    </xf>
    <xf numFmtId="176" fontId="0" fillId="4" borderId="2" xfId="0" applyNumberForma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8" fontId="0" fillId="4" borderId="32" xfId="0" applyNumberFormat="1" applyFill="1" applyBorder="1" applyAlignment="1">
      <alignment horizontal="center" vertical="center"/>
    </xf>
    <xf numFmtId="178" fontId="0" fillId="0" borderId="33" xfId="0" applyNumberFormat="1" applyBorder="1" applyAlignment="1">
      <alignment horizontal="center" vertical="center"/>
    </xf>
    <xf numFmtId="178" fontId="0" fillId="0" borderId="35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7" borderId="3" xfId="0" applyFill="1" applyBorder="1" applyAlignment="1">
      <alignment horizontal="right" vertical="center"/>
    </xf>
    <xf numFmtId="0" fontId="0" fillId="7" borderId="2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8" borderId="3" xfId="0" applyFill="1" applyBorder="1" applyAlignment="1">
      <alignment horizontal="right" vertical="center"/>
    </xf>
    <xf numFmtId="0" fontId="0" fillId="8" borderId="24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3" xfId="0" applyFill="1" applyBorder="1">
      <alignment vertical="center"/>
    </xf>
    <xf numFmtId="0" fontId="0" fillId="8" borderId="6" xfId="0" applyFill="1" applyBorder="1">
      <alignment vertical="center"/>
    </xf>
    <xf numFmtId="0" fontId="0" fillId="8" borderId="3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77" fontId="0" fillId="0" borderId="17" xfId="0" applyNumberForma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4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4" borderId="2" xfId="0" applyNumberFormat="1" applyFill="1" applyBorder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0" xfId="0" applyBorder="1" applyAlignment="1">
      <alignment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1" xfId="0" applyBorder="1" applyAlignment="1">
      <alignment vertical="center" shrinkToFit="1"/>
    </xf>
    <xf numFmtId="0" fontId="0" fillId="5" borderId="28" xfId="0" applyFill="1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8" xfId="0" applyBorder="1" applyAlignment="1">
      <alignment horizontal="centerContinuous" vertical="center" shrinkToFit="1"/>
    </xf>
    <xf numFmtId="0" fontId="0" fillId="0" borderId="19" xfId="0" applyBorder="1" applyAlignment="1">
      <alignment horizontal="centerContinuous" vertical="center" shrinkToFit="1"/>
    </xf>
    <xf numFmtId="0" fontId="0" fillId="0" borderId="20" xfId="0" applyBorder="1" applyAlignment="1">
      <alignment horizontal="centerContinuous"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2" xfId="0" applyBorder="1" applyAlignment="1">
      <alignment horizontal="centerContinuous" vertical="center" shrinkToFit="1"/>
    </xf>
    <xf numFmtId="0" fontId="0" fillId="0" borderId="37" xfId="0" applyBorder="1" applyAlignment="1">
      <alignment horizontal="centerContinuous" vertical="center" shrinkToFit="1"/>
    </xf>
    <xf numFmtId="0" fontId="0" fillId="0" borderId="33" xfId="0" applyBorder="1" applyAlignment="1">
      <alignment horizontal="centerContinuous" vertical="center" shrinkToFit="1"/>
    </xf>
    <xf numFmtId="0" fontId="0" fillId="0" borderId="38" xfId="0" applyBorder="1" applyAlignment="1">
      <alignment horizontal="centerContinuous" vertical="center" shrinkToFit="1"/>
    </xf>
    <xf numFmtId="0" fontId="0" fillId="5" borderId="27" xfId="0" applyFill="1" applyBorder="1" applyAlignment="1">
      <alignment vertical="center" shrinkToFit="1"/>
    </xf>
    <xf numFmtId="0" fontId="0" fillId="5" borderId="17" xfId="0" applyFill="1" applyBorder="1" applyAlignment="1">
      <alignment vertical="center" shrinkToFit="1"/>
    </xf>
    <xf numFmtId="0" fontId="0" fillId="5" borderId="17" xfId="0" applyFill="1" applyBorder="1" applyAlignment="1">
      <alignment horizontal="centerContinuous" vertical="center" shrinkToFit="1"/>
    </xf>
    <xf numFmtId="0" fontId="0" fillId="5" borderId="39" xfId="0" applyFill="1" applyBorder="1" applyAlignment="1">
      <alignment horizontal="centerContinuous" vertical="center" shrinkToFit="1"/>
    </xf>
    <xf numFmtId="0" fontId="10" fillId="0" borderId="0" xfId="0" applyFont="1" applyAlignment="1">
      <alignment horizontal="centerContinuous" vertical="center" shrinkToFit="1"/>
    </xf>
    <xf numFmtId="0" fontId="17" fillId="0" borderId="0" xfId="0" applyFont="1" applyAlignment="1">
      <alignment horizontal="centerContinuous" vertical="center" shrinkToFit="1"/>
    </xf>
    <xf numFmtId="0" fontId="0" fillId="7" borderId="6" xfId="0" applyFill="1" applyBorder="1" applyAlignment="1">
      <alignment horizontal="right" vertical="center"/>
    </xf>
    <xf numFmtId="0" fontId="0" fillId="7" borderId="36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6" borderId="1" xfId="0" applyFill="1" applyBorder="1" applyAlignment="1">
      <alignment horizontal="centerContinuous" vertical="center" shrinkToFit="1"/>
    </xf>
    <xf numFmtId="0" fontId="0" fillId="0" borderId="19" xfId="0" applyBorder="1" applyAlignment="1">
      <alignment horizontal="right" vertical="center"/>
    </xf>
    <xf numFmtId="177" fontId="0" fillId="3" borderId="16" xfId="0" applyNumberFormat="1" applyFill="1" applyBorder="1">
      <alignment vertical="center"/>
    </xf>
    <xf numFmtId="0" fontId="0" fillId="5" borderId="29" xfId="0" applyFill="1" applyBorder="1" applyAlignment="1">
      <alignment horizontal="left" vertical="center" shrinkToFit="1"/>
    </xf>
    <xf numFmtId="0" fontId="0" fillId="5" borderId="0" xfId="0" applyFill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11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29" xfId="0" applyFill="1" applyBorder="1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5" borderId="25" xfId="0" applyFill="1" applyBorder="1" applyAlignment="1">
      <alignment horizontal="left" vertical="center" shrinkToFit="1"/>
    </xf>
    <xf numFmtId="0" fontId="0" fillId="5" borderId="26" xfId="0" applyFill="1" applyBorder="1" applyAlignment="1">
      <alignment horizontal="left" vertical="center" shrinkToFit="1"/>
    </xf>
  </cellXfs>
  <cellStyles count="2">
    <cellStyle name="標準" xfId="0" builtinId="0"/>
    <cellStyle name="標準 2" xfId="1" xr:uid="{940AC597-4A63-4BA2-BCEA-FC32D07130F4}"/>
  </cellStyles>
  <dxfs count="0"/>
  <tableStyles count="0" defaultTableStyle="TableStyleMedium2" defaultPivotStyle="PivotStyleLight16"/>
  <colors>
    <mruColors>
      <color rgb="FF66CCFF"/>
      <color rgb="FF66FFCC"/>
      <color rgb="FFCCFFCC"/>
      <color rgb="FFFFFFCC"/>
      <color rgb="FF99FFCC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6</xdr:row>
      <xdr:rowOff>219075</xdr:rowOff>
    </xdr:from>
    <xdr:to>
      <xdr:col>8</xdr:col>
      <xdr:colOff>390525</xdr:colOff>
      <xdr:row>10</xdr:row>
      <xdr:rowOff>161924</xdr:rowOff>
    </xdr:to>
    <xdr:sp macro="" textlink="">
      <xdr:nvSpPr>
        <xdr:cNvPr id="2" name="吹き出し: 左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00500" y="1924050"/>
          <a:ext cx="2486025" cy="1123949"/>
        </a:xfrm>
        <a:prstGeom prst="leftArrowCallout">
          <a:avLst>
            <a:gd name="adj1" fmla="val 16071"/>
            <a:gd name="adj2" fmla="val 16072"/>
            <a:gd name="adj3" fmla="val 17857"/>
            <a:gd name="adj4" fmla="val 85341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 </a:t>
          </a:r>
          <a:r>
            <a:rPr kumimoji="1" lang="ja-JP" altLang="en-US" sz="1100"/>
            <a:t>大会協力者</a:t>
          </a:r>
          <a:r>
            <a:rPr kumimoji="1" lang="en-US" altLang="ja-JP" sz="1100"/>
            <a:t>2</a:t>
          </a:r>
          <a:r>
            <a:rPr kumimoji="1" lang="ja-JP" altLang="en-US" sz="1100"/>
            <a:t>名の選出を</a:t>
          </a:r>
          <a:endParaRPr kumimoji="1" lang="en-US" altLang="ja-JP" sz="1100"/>
        </a:p>
        <a:p>
          <a:pPr algn="l"/>
          <a:r>
            <a:rPr kumimoji="1" lang="ja-JP" altLang="en-US" sz="1100"/>
            <a:t>　お願いします。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本部で役割を分担し、</a:t>
          </a:r>
          <a:endParaRPr kumimoji="1" lang="en-US" altLang="ja-JP" sz="1100"/>
        </a:p>
        <a:p>
          <a:pPr algn="l"/>
          <a:r>
            <a:rPr kumimoji="1" lang="ja-JP" altLang="en-US" sz="1100"/>
            <a:t>　担当していただく予定です。</a:t>
          </a:r>
        </a:p>
      </xdr:txBody>
    </xdr:sp>
    <xdr:clientData/>
  </xdr:twoCellAnchor>
  <xdr:twoCellAnchor>
    <xdr:from>
      <xdr:col>4</xdr:col>
      <xdr:colOff>114300</xdr:colOff>
      <xdr:row>11</xdr:row>
      <xdr:rowOff>38100</xdr:rowOff>
    </xdr:from>
    <xdr:to>
      <xdr:col>8</xdr:col>
      <xdr:colOff>390525</xdr:colOff>
      <xdr:row>14</xdr:row>
      <xdr:rowOff>276225</xdr:rowOff>
    </xdr:to>
    <xdr:sp macro="" textlink="">
      <xdr:nvSpPr>
        <xdr:cNvPr id="3" name="吹き出し: 左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0" y="3238500"/>
          <a:ext cx="2486025" cy="1104900"/>
        </a:xfrm>
        <a:prstGeom prst="leftArrowCallout">
          <a:avLst>
            <a:gd name="adj1" fmla="val 16071"/>
            <a:gd name="adj2" fmla="val 16072"/>
            <a:gd name="adj3" fmla="val 17857"/>
            <a:gd name="adj4" fmla="val 85341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 </a:t>
          </a:r>
          <a:r>
            <a:rPr kumimoji="1" lang="ja-JP" altLang="en-US" sz="1100"/>
            <a:t>大会当日、監督・コーチ・　　</a:t>
          </a:r>
          <a:endParaRPr kumimoji="1" lang="en-US" altLang="ja-JP" sz="1100"/>
        </a:p>
        <a:p>
          <a:pPr algn="l"/>
          <a:r>
            <a:rPr kumimoji="1" lang="ja-JP" altLang="en-US" sz="1100"/>
            <a:t>　役員の方が引率・応援され</a:t>
          </a:r>
          <a:endParaRPr kumimoji="1" lang="en-US" altLang="ja-JP" sz="1100"/>
        </a:p>
        <a:p>
          <a:pPr algn="l"/>
          <a:r>
            <a:rPr kumimoji="1" lang="ja-JP" altLang="en-US" sz="1100"/>
            <a:t>　る場合は、必要事項を記入（入力）してください。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B2210-946F-43BD-95BD-A38025D707DB}">
  <dimension ref="A1:I20"/>
  <sheetViews>
    <sheetView zoomScaleNormal="100" zoomScaleSheetLayoutView="100" workbookViewId="0">
      <selection activeCell="C9" sqref="C9"/>
    </sheetView>
  </sheetViews>
  <sheetFormatPr defaultRowHeight="18.75"/>
  <cols>
    <col min="1" max="1" width="3.5" bestFit="1" customWidth="1"/>
    <col min="2" max="2" width="8.25" customWidth="1"/>
    <col min="3" max="4" width="19.625" style="6" customWidth="1"/>
    <col min="5" max="5" width="2" customWidth="1"/>
    <col min="9" max="9" width="5.875" customWidth="1"/>
  </cols>
  <sheetData>
    <row r="1" spans="1:9" ht="24">
      <c r="A1" s="69"/>
      <c r="B1" s="68"/>
      <c r="C1" s="68"/>
      <c r="D1" s="68"/>
      <c r="E1" s="24"/>
      <c r="G1" s="6"/>
      <c r="I1" s="73" t="s">
        <v>63</v>
      </c>
    </row>
    <row r="2" spans="1:9" ht="14.25" customHeight="1">
      <c r="A2" s="69"/>
      <c r="B2" s="68"/>
      <c r="C2" s="68"/>
      <c r="D2" s="68"/>
      <c r="E2" s="24"/>
      <c r="G2" s="6"/>
      <c r="I2" s="73"/>
    </row>
    <row r="3" spans="1:9" ht="24">
      <c r="A3" s="69" t="s">
        <v>64</v>
      </c>
      <c r="B3" s="68"/>
      <c r="C3" s="68"/>
      <c r="D3" s="68"/>
      <c r="E3" s="24"/>
      <c r="G3" s="6"/>
      <c r="I3" s="24"/>
    </row>
    <row r="4" spans="1:9" ht="24">
      <c r="B4" s="21"/>
      <c r="E4" s="24"/>
      <c r="G4" s="6"/>
    </row>
    <row r="5" spans="1:9" ht="25.5">
      <c r="A5" s="74"/>
      <c r="B5" s="69" t="s">
        <v>24</v>
      </c>
      <c r="C5" s="117"/>
      <c r="D5" s="117"/>
      <c r="G5" s="6"/>
    </row>
    <row r="6" spans="1:9" ht="22.5" customHeight="1"/>
    <row r="7" spans="1:9">
      <c r="A7" s="41" t="s">
        <v>5</v>
      </c>
      <c r="B7" s="39" t="s">
        <v>41</v>
      </c>
      <c r="C7" s="12" t="s">
        <v>2</v>
      </c>
      <c r="D7" s="14" t="s">
        <v>9</v>
      </c>
    </row>
    <row r="8" spans="1:9" ht="24.95" customHeight="1">
      <c r="A8" s="66" t="s">
        <v>62</v>
      </c>
      <c r="B8" s="40" t="s">
        <v>42</v>
      </c>
      <c r="C8" s="18" t="s">
        <v>80</v>
      </c>
      <c r="D8" s="20" t="str">
        <f>PHONETIC(C8)</f>
        <v>トウカイ□タロウ</v>
      </c>
    </row>
    <row r="9" spans="1:9" ht="24.95" customHeight="1">
      <c r="A9" s="52">
        <v>1</v>
      </c>
      <c r="B9" s="53"/>
      <c r="C9" s="54"/>
      <c r="D9" s="55" t="str">
        <f t="shared" ref="D9:D15" si="0">PHONETIC(C9)</f>
        <v/>
      </c>
    </row>
    <row r="10" spans="1:9" ht="24.95" customHeight="1">
      <c r="A10" s="106">
        <v>2</v>
      </c>
      <c r="B10" s="107"/>
      <c r="C10" s="108"/>
      <c r="D10" s="109" t="str">
        <f t="shared" si="0"/>
        <v/>
      </c>
    </row>
    <row r="11" spans="1:9" ht="24.95" customHeight="1">
      <c r="A11" s="111"/>
      <c r="B11" s="67"/>
      <c r="C11" s="67"/>
      <c r="D11" s="67"/>
    </row>
    <row r="12" spans="1:9" ht="18.75" customHeight="1">
      <c r="A12" s="41" t="s">
        <v>5</v>
      </c>
      <c r="B12" s="39" t="s">
        <v>41</v>
      </c>
      <c r="C12" s="12" t="s">
        <v>2</v>
      </c>
      <c r="D12" s="14" t="s">
        <v>9</v>
      </c>
    </row>
    <row r="13" spans="1:9" ht="24.95" customHeight="1">
      <c r="A13" s="56">
        <v>1</v>
      </c>
      <c r="B13" s="57"/>
      <c r="C13" s="58"/>
      <c r="D13" s="60" t="str">
        <f t="shared" si="0"/>
        <v/>
      </c>
    </row>
    <row r="14" spans="1:9" ht="24.95" customHeight="1">
      <c r="A14" s="61">
        <v>2</v>
      </c>
      <c r="B14" s="57"/>
      <c r="C14" s="59"/>
      <c r="D14" s="60" t="str">
        <f t="shared" si="0"/>
        <v/>
      </c>
    </row>
    <row r="15" spans="1:9" ht="24.95" customHeight="1">
      <c r="A15" s="62">
        <v>3</v>
      </c>
      <c r="B15" s="63"/>
      <c r="C15" s="64"/>
      <c r="D15" s="65" t="str">
        <f t="shared" si="0"/>
        <v/>
      </c>
    </row>
    <row r="17" spans="1:4">
      <c r="A17" t="s">
        <v>45</v>
      </c>
      <c r="D17" s="71"/>
    </row>
    <row r="20" spans="1:4" ht="42" customHeight="1">
      <c r="A20" s="116"/>
      <c r="B20" s="116"/>
      <c r="C20" s="116"/>
      <c r="D20" s="116"/>
    </row>
  </sheetData>
  <protectedRanges>
    <protectedRange sqref="C5" name="範囲1"/>
    <protectedRange sqref="B9:D11 B13:D15" name="範囲2"/>
    <protectedRange sqref="D17" name="範囲3"/>
  </protectedRanges>
  <mergeCells count="2">
    <mergeCell ref="A20:D20"/>
    <mergeCell ref="C5:D5"/>
  </mergeCells>
  <phoneticPr fontId="2"/>
  <printOptions horizontalCentered="1"/>
  <pageMargins left="0.70866141732283472" right="0.70866141732283472" top="0.94488188976377963" bottom="0.55118110236220474" header="0.31496062992125984" footer="0.31496062992125984"/>
  <pageSetup paperSize="9" scale="86" orientation="portrait" horizontalDpi="0" verticalDpi="0" r:id="rId1"/>
  <headerFooter>
    <oddHeader>&amp;R〔 別紙1 〕　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A2E7EC-C242-4D9C-950B-38CD0FC7EFCF}">
          <x14:formula1>
            <xm:f>'総括表 ※削除禁止'!$E$2:$E$5</xm:f>
          </x14:formula1>
          <xm:sqref>B8:B11 B13:B15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9D5E5-6054-4AC1-BB13-F3C143BB1768}">
  <dimension ref="A1:I28"/>
  <sheetViews>
    <sheetView topLeftCell="A7" zoomScaleNormal="100" zoomScaleSheetLayoutView="100" workbookViewId="0">
      <selection activeCell="A9" sqref="A9:F9"/>
    </sheetView>
  </sheetViews>
  <sheetFormatPr defaultRowHeight="18.75"/>
  <cols>
    <col min="1" max="1" width="12.875" customWidth="1"/>
    <col min="2" max="2" width="7" style="6" bestFit="1" customWidth="1"/>
    <col min="3" max="4" width="19.625" style="6" customWidth="1"/>
    <col min="5" max="5" width="5.25" bestFit="1" customWidth="1"/>
    <col min="6" max="6" width="5.25" customWidth="1"/>
    <col min="7" max="7" width="2" customWidth="1"/>
  </cols>
  <sheetData>
    <row r="1" spans="1:9" ht="24">
      <c r="A1" s="21"/>
      <c r="E1" s="6"/>
      <c r="F1" s="72" t="s">
        <v>26</v>
      </c>
      <c r="G1" s="24"/>
      <c r="I1" s="6"/>
    </row>
    <row r="2" spans="1:9" ht="14.25" customHeight="1">
      <c r="A2" s="21"/>
      <c r="E2" s="6"/>
      <c r="F2" s="72"/>
      <c r="G2" s="24"/>
      <c r="I2" s="6"/>
    </row>
    <row r="3" spans="1:9" ht="24">
      <c r="A3" s="69" t="s">
        <v>66</v>
      </c>
      <c r="B3" s="74"/>
      <c r="C3" s="74"/>
      <c r="D3" s="74"/>
      <c r="E3" s="74"/>
      <c r="F3" s="70"/>
      <c r="G3" s="24"/>
      <c r="I3" s="6"/>
    </row>
    <row r="4" spans="1:9" ht="24">
      <c r="A4" s="21"/>
      <c r="E4" s="6"/>
      <c r="F4" s="24"/>
      <c r="G4" s="24"/>
      <c r="I4" s="6"/>
    </row>
    <row r="5" spans="1:9" ht="25.5">
      <c r="A5" s="25" t="s">
        <v>24</v>
      </c>
      <c r="B5" s="117"/>
      <c r="C5" s="117"/>
      <c r="D5" s="117"/>
      <c r="E5" s="26"/>
      <c r="I5" s="6"/>
    </row>
    <row r="6" spans="1:9" ht="22.5" customHeight="1"/>
    <row r="7" spans="1:9" s="6" customFormat="1" ht="36.75" customHeight="1">
      <c r="A7" s="123" t="s">
        <v>46</v>
      </c>
      <c r="B7" s="124"/>
      <c r="C7" s="124"/>
      <c r="D7" s="124"/>
      <c r="E7" s="124"/>
      <c r="F7" s="124"/>
      <c r="G7" s="15"/>
    </row>
    <row r="8" spans="1:9">
      <c r="A8" s="124" t="s">
        <v>47</v>
      </c>
      <c r="B8" s="124"/>
      <c r="C8" s="124"/>
      <c r="D8" s="124"/>
      <c r="E8" s="124"/>
      <c r="F8" s="124"/>
    </row>
    <row r="9" spans="1:9" ht="96" customHeight="1">
      <c r="A9" s="123" t="s">
        <v>67</v>
      </c>
      <c r="B9" s="124"/>
      <c r="C9" s="124"/>
      <c r="D9" s="124"/>
      <c r="E9" s="124"/>
      <c r="F9" s="124"/>
    </row>
    <row r="10" spans="1:9">
      <c r="A10" s="118" t="s">
        <v>25</v>
      </c>
      <c r="B10" s="118"/>
      <c r="C10" s="118"/>
      <c r="D10" s="118"/>
      <c r="E10" s="118"/>
      <c r="F10" s="118"/>
    </row>
    <row r="11" spans="1:9" ht="52.5" customHeight="1">
      <c r="A11" s="116" t="s">
        <v>73</v>
      </c>
      <c r="B11" s="118"/>
      <c r="C11" s="118"/>
      <c r="D11" s="118"/>
      <c r="E11" s="118"/>
      <c r="F11" s="118"/>
    </row>
    <row r="12" spans="1:9" ht="6.75" customHeight="1"/>
    <row r="13" spans="1:9" ht="25.5">
      <c r="A13" s="10" t="s">
        <v>23</v>
      </c>
      <c r="B13" s="11" t="s">
        <v>10</v>
      </c>
      <c r="C13" s="12" t="s">
        <v>2</v>
      </c>
      <c r="D13" s="13" t="s">
        <v>9</v>
      </c>
      <c r="E13" s="12" t="s">
        <v>3</v>
      </c>
      <c r="F13" s="14" t="s">
        <v>4</v>
      </c>
    </row>
    <row r="14" spans="1:9" ht="24.95" customHeight="1">
      <c r="A14" s="22" t="s">
        <v>62</v>
      </c>
      <c r="B14" s="18" t="s">
        <v>0</v>
      </c>
      <c r="C14" s="18" t="s">
        <v>80</v>
      </c>
      <c r="D14" s="18" t="str">
        <f>PHONETIC(C14)</f>
        <v>トウカイ□タロウ</v>
      </c>
      <c r="E14" s="19">
        <v>3</v>
      </c>
      <c r="F14" s="20" t="s">
        <v>7</v>
      </c>
    </row>
    <row r="15" spans="1:9" ht="24.95" customHeight="1">
      <c r="A15" s="28" t="s">
        <v>15</v>
      </c>
      <c r="B15" s="16"/>
      <c r="C15" s="16"/>
      <c r="D15" s="16" t="str">
        <f t="shared" ref="D15:D22" si="0">PHONETIC(C15)</f>
        <v/>
      </c>
      <c r="E15" s="3"/>
      <c r="F15" s="5"/>
    </row>
    <row r="16" spans="1:9" ht="24.95" customHeight="1">
      <c r="A16" s="28" t="s">
        <v>16</v>
      </c>
      <c r="B16" s="9"/>
      <c r="C16" s="16"/>
      <c r="D16" s="16" t="str">
        <f t="shared" si="0"/>
        <v/>
      </c>
      <c r="E16" s="3"/>
      <c r="F16" s="5"/>
    </row>
    <row r="17" spans="1:6" ht="24.95" customHeight="1">
      <c r="A17" s="28" t="s">
        <v>17</v>
      </c>
      <c r="B17" s="16"/>
      <c r="C17" s="16"/>
      <c r="D17" s="16" t="str">
        <f t="shared" si="0"/>
        <v/>
      </c>
      <c r="E17" s="3"/>
      <c r="F17" s="5"/>
    </row>
    <row r="18" spans="1:6" ht="24.95" customHeight="1">
      <c r="A18" s="28" t="s">
        <v>18</v>
      </c>
      <c r="B18" s="16"/>
      <c r="C18" s="16"/>
      <c r="D18" s="16" t="str">
        <f t="shared" si="0"/>
        <v/>
      </c>
      <c r="E18" s="3"/>
      <c r="F18" s="5"/>
    </row>
    <row r="19" spans="1:6" ht="24.95" customHeight="1">
      <c r="A19" s="28" t="s">
        <v>19</v>
      </c>
      <c r="B19" s="16"/>
      <c r="C19" s="16"/>
      <c r="D19" s="16" t="str">
        <f t="shared" si="0"/>
        <v/>
      </c>
      <c r="E19" s="3"/>
      <c r="F19" s="5"/>
    </row>
    <row r="20" spans="1:6" ht="24.95" customHeight="1">
      <c r="A20" s="28" t="s">
        <v>20</v>
      </c>
      <c r="B20" s="16"/>
      <c r="C20" s="16"/>
      <c r="D20" s="16" t="str">
        <f t="shared" si="0"/>
        <v/>
      </c>
      <c r="E20" s="3"/>
      <c r="F20" s="5"/>
    </row>
    <row r="21" spans="1:6" ht="24.95" customHeight="1">
      <c r="A21" s="28" t="s">
        <v>21</v>
      </c>
      <c r="B21" s="16"/>
      <c r="C21" s="16"/>
      <c r="D21" s="16" t="str">
        <f t="shared" si="0"/>
        <v/>
      </c>
      <c r="E21" s="3"/>
      <c r="F21" s="5"/>
    </row>
    <row r="22" spans="1:6" ht="24.95" customHeight="1">
      <c r="A22" s="29" t="s">
        <v>22</v>
      </c>
      <c r="B22" s="17"/>
      <c r="C22" s="17"/>
      <c r="D22" s="17" t="str">
        <f t="shared" si="0"/>
        <v/>
      </c>
      <c r="E22" s="4"/>
      <c r="F22" s="8"/>
    </row>
    <row r="24" spans="1:6" ht="65.25" customHeight="1">
      <c r="A24" s="119" t="s">
        <v>59</v>
      </c>
      <c r="B24" s="120"/>
      <c r="C24" s="120"/>
      <c r="D24" s="120"/>
      <c r="E24" s="120"/>
      <c r="F24" s="121"/>
    </row>
    <row r="25" spans="1:6" ht="9.75" customHeight="1"/>
    <row r="26" spans="1:6">
      <c r="A26" t="s">
        <v>27</v>
      </c>
    </row>
    <row r="27" spans="1:6" ht="9.75" customHeight="1"/>
    <row r="28" spans="1:6" ht="28.5" customHeight="1">
      <c r="C28" s="27" t="s">
        <v>28</v>
      </c>
      <c r="D28" s="122"/>
      <c r="E28" s="122"/>
      <c r="F28" s="122"/>
    </row>
  </sheetData>
  <protectedRanges>
    <protectedRange sqref="B15:F22" name="範囲2"/>
    <protectedRange sqref="B5" name="範囲1"/>
    <protectedRange sqref="D28" name="範囲3"/>
  </protectedRanges>
  <mergeCells count="8">
    <mergeCell ref="A11:F11"/>
    <mergeCell ref="A24:F24"/>
    <mergeCell ref="D28:F28"/>
    <mergeCell ref="B5:D5"/>
    <mergeCell ref="A7:F7"/>
    <mergeCell ref="A8:F8"/>
    <mergeCell ref="A9:F9"/>
    <mergeCell ref="A10:F10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0" verticalDpi="0" r:id="rId1"/>
  <headerFooter>
    <oddHeader>&amp;R〔 別紙２－１ 〕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30010CB-48E3-443D-BF50-A91F424D02F1}">
          <x14:formula1>
            <xm:f>'総括表 ※削除禁止'!$A$2:$A$3</xm:f>
          </x14:formula1>
          <xm:sqref>B14:B22</xm:sqref>
        </x14:dataValidation>
        <x14:dataValidation type="list" showInputMessage="1" showErrorMessage="1" xr:uid="{74CAD8F3-A5C0-4694-9D3F-DAD92D21EDC4}">
          <x14:formula1>
            <xm:f>'総括表 ※削除禁止'!$C$2:$C$3</xm:f>
          </x14:formula1>
          <xm:sqref>F14:F22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32379-4939-4A6A-AC28-68E434CDBED1}">
  <sheetPr codeName="Sheet1"/>
  <dimension ref="A1:K43"/>
  <sheetViews>
    <sheetView zoomScaleNormal="100" workbookViewId="0">
      <selection activeCell="J7" sqref="J7"/>
    </sheetView>
  </sheetViews>
  <sheetFormatPr defaultRowHeight="18.75"/>
  <cols>
    <col min="1" max="1" width="3.5" bestFit="1" customWidth="1"/>
    <col min="2" max="2" width="7.125" style="6" bestFit="1" customWidth="1"/>
    <col min="3" max="3" width="10" style="6" bestFit="1" customWidth="1"/>
    <col min="4" max="4" width="18.625" style="6" customWidth="1"/>
    <col min="5" max="5" width="18.5" style="6" customWidth="1"/>
    <col min="6" max="6" width="5.25" customWidth="1"/>
    <col min="7" max="7" width="5.25" bestFit="1" customWidth="1"/>
    <col min="8" max="8" width="3.25" customWidth="1"/>
    <col min="9" max="9" width="9.75" style="6" customWidth="1"/>
    <col min="10" max="10" width="7.375" customWidth="1"/>
    <col min="12" max="12" width="10" customWidth="1"/>
  </cols>
  <sheetData>
    <row r="1" spans="1:10" ht="24" customHeight="1">
      <c r="A1" s="21"/>
      <c r="F1" s="72"/>
      <c r="G1" s="72" t="s">
        <v>68</v>
      </c>
      <c r="J1" s="24"/>
    </row>
    <row r="2" spans="1:10" ht="14.25" customHeight="1">
      <c r="A2" s="21"/>
      <c r="F2" s="72"/>
      <c r="J2" s="24"/>
    </row>
    <row r="3" spans="1:10" ht="24" customHeight="1">
      <c r="A3" s="69" t="s">
        <v>66</v>
      </c>
      <c r="B3" s="74"/>
      <c r="C3" s="74"/>
      <c r="D3" s="74"/>
      <c r="E3" s="74"/>
      <c r="F3" s="70"/>
      <c r="G3" s="74"/>
    </row>
    <row r="4" spans="1:10" ht="24">
      <c r="A4" s="129" t="s">
        <v>24</v>
      </c>
      <c r="B4" s="129"/>
      <c r="C4" s="127"/>
      <c r="D4" s="127"/>
      <c r="E4" s="127"/>
      <c r="F4" s="127"/>
      <c r="G4" s="127"/>
    </row>
    <row r="5" spans="1:10" ht="8.25" customHeight="1"/>
    <row r="6" spans="1:10" s="6" customFormat="1" ht="27" customHeight="1">
      <c r="A6" s="10" t="s">
        <v>5</v>
      </c>
      <c r="B6" s="11" t="s">
        <v>10</v>
      </c>
      <c r="C6" s="12" t="s">
        <v>13</v>
      </c>
      <c r="D6" s="12" t="s">
        <v>2</v>
      </c>
      <c r="E6" s="13" t="s">
        <v>9</v>
      </c>
      <c r="F6" s="12" t="s">
        <v>54</v>
      </c>
      <c r="G6" s="14" t="s">
        <v>4</v>
      </c>
      <c r="H6" s="15"/>
      <c r="I6" s="125" t="s">
        <v>32</v>
      </c>
      <c r="J6" s="126"/>
    </row>
    <row r="7" spans="1:10">
      <c r="A7" s="22" t="s">
        <v>62</v>
      </c>
      <c r="B7" s="18" t="s">
        <v>0</v>
      </c>
      <c r="C7" s="18" t="s">
        <v>14</v>
      </c>
      <c r="D7" s="18" t="s">
        <v>81</v>
      </c>
      <c r="E7" s="18" t="str">
        <f>PHONETIC(D7)</f>
        <v>トウカイ▢タロウ</v>
      </c>
      <c r="F7" s="77">
        <v>7</v>
      </c>
      <c r="G7" s="20" t="s">
        <v>7</v>
      </c>
      <c r="I7" s="33" t="s">
        <v>33</v>
      </c>
      <c r="J7" s="34">
        <f>COUNTIF($C$8:$C$37,"1年生の部")</f>
        <v>0</v>
      </c>
    </row>
    <row r="8" spans="1:10">
      <c r="A8" s="1">
        <v>1</v>
      </c>
      <c r="B8" s="16"/>
      <c r="C8" s="16"/>
      <c r="D8" s="16"/>
      <c r="E8" s="16"/>
      <c r="F8" s="75"/>
      <c r="G8" s="5"/>
      <c r="I8" s="35" t="s">
        <v>34</v>
      </c>
      <c r="J8" s="36">
        <f>COUNTIF($C$8:$C$37,"2年生の部")</f>
        <v>0</v>
      </c>
    </row>
    <row r="9" spans="1:10">
      <c r="A9" s="1">
        <v>2</v>
      </c>
      <c r="B9" s="9"/>
      <c r="C9" s="16"/>
      <c r="D9" s="9"/>
      <c r="E9" s="16"/>
      <c r="F9" s="75"/>
      <c r="G9" s="5"/>
      <c r="I9" s="35" t="s">
        <v>35</v>
      </c>
      <c r="J9" s="36">
        <f>COUNTIF($C$8:$C$37,"3年生の部")</f>
        <v>0</v>
      </c>
    </row>
    <row r="10" spans="1:10">
      <c r="A10" s="1">
        <v>3</v>
      </c>
      <c r="B10" s="16"/>
      <c r="C10" s="16"/>
      <c r="D10" s="16"/>
      <c r="E10" s="16" t="str">
        <f t="shared" ref="E10:E37" si="0">PHONETIC(D10)</f>
        <v/>
      </c>
      <c r="F10" s="75"/>
      <c r="G10" s="5"/>
      <c r="I10" s="35" t="s">
        <v>36</v>
      </c>
      <c r="J10" s="36">
        <f>COUNTIF($C$8:$C$37,"4年生の部")</f>
        <v>0</v>
      </c>
    </row>
    <row r="11" spans="1:10">
      <c r="A11" s="1">
        <v>4</v>
      </c>
      <c r="B11" s="16"/>
      <c r="C11" s="16"/>
      <c r="D11" s="16"/>
      <c r="E11" s="16" t="str">
        <f t="shared" si="0"/>
        <v/>
      </c>
      <c r="F11" s="75"/>
      <c r="G11" s="5"/>
      <c r="I11" s="35" t="s">
        <v>37</v>
      </c>
      <c r="J11" s="36">
        <f>COUNTIF($C$8:$C$37,"5年生の部")</f>
        <v>0</v>
      </c>
    </row>
    <row r="12" spans="1:10">
      <c r="A12" s="1">
        <v>5</v>
      </c>
      <c r="B12" s="16"/>
      <c r="C12" s="16"/>
      <c r="D12" s="16"/>
      <c r="E12" s="16" t="str">
        <f t="shared" si="0"/>
        <v/>
      </c>
      <c r="F12" s="75"/>
      <c r="G12" s="5"/>
      <c r="I12" s="35" t="s">
        <v>38</v>
      </c>
      <c r="J12" s="36">
        <f>COUNTIF($C$8:$C$37,"6年生の部")</f>
        <v>0</v>
      </c>
    </row>
    <row r="13" spans="1:10">
      <c r="A13" s="1">
        <v>6</v>
      </c>
      <c r="B13" s="16"/>
      <c r="C13" s="16"/>
      <c r="D13" s="16"/>
      <c r="E13" s="16" t="str">
        <f t="shared" si="0"/>
        <v/>
      </c>
      <c r="F13" s="75"/>
      <c r="G13" s="5"/>
      <c r="I13" s="37" t="s">
        <v>39</v>
      </c>
      <c r="J13" s="38">
        <f>COUNTIF($C$8:$C$37,"大人")</f>
        <v>0</v>
      </c>
    </row>
    <row r="14" spans="1:10">
      <c r="A14" s="1">
        <v>7</v>
      </c>
      <c r="B14" s="16"/>
      <c r="C14" s="16"/>
      <c r="D14" s="16"/>
      <c r="E14" s="16" t="str">
        <f t="shared" si="0"/>
        <v/>
      </c>
      <c r="F14" s="75"/>
      <c r="G14" s="5"/>
      <c r="I14" s="31" t="s">
        <v>40</v>
      </c>
      <c r="J14" s="32">
        <f ca="1">SUM(J7:J14)</f>
        <v>0</v>
      </c>
    </row>
    <row r="15" spans="1:10">
      <c r="A15" s="1">
        <v>8</v>
      </c>
      <c r="B15" s="16"/>
      <c r="C15" s="16"/>
      <c r="D15" s="16"/>
      <c r="E15" s="16" t="str">
        <f t="shared" si="0"/>
        <v/>
      </c>
      <c r="F15" s="75"/>
      <c r="G15" s="5"/>
    </row>
    <row r="16" spans="1:10">
      <c r="A16" s="1">
        <v>9</v>
      </c>
      <c r="B16" s="16"/>
      <c r="C16" s="16"/>
      <c r="D16" s="16"/>
      <c r="E16" s="16" t="str">
        <f t="shared" si="0"/>
        <v/>
      </c>
      <c r="F16" s="75"/>
      <c r="G16" s="5"/>
    </row>
    <row r="17" spans="1:10" ht="18.75" customHeight="1">
      <c r="A17" s="1">
        <v>10</v>
      </c>
      <c r="B17" s="16"/>
      <c r="C17" s="16"/>
      <c r="D17" s="16"/>
      <c r="E17" s="16" t="str">
        <f t="shared" si="0"/>
        <v/>
      </c>
      <c r="F17" s="75"/>
      <c r="G17" s="5"/>
      <c r="I17" s="30"/>
      <c r="J17" s="30"/>
    </row>
    <row r="18" spans="1:10">
      <c r="A18" s="1">
        <v>11</v>
      </c>
      <c r="B18" s="16"/>
      <c r="C18" s="16"/>
      <c r="D18" s="16"/>
      <c r="E18" s="16" t="str">
        <f t="shared" si="0"/>
        <v/>
      </c>
      <c r="F18" s="75"/>
      <c r="G18" s="5"/>
      <c r="I18" s="30"/>
      <c r="J18" s="30"/>
    </row>
    <row r="19" spans="1:10">
      <c r="A19" s="1">
        <v>12</v>
      </c>
      <c r="B19" s="16"/>
      <c r="C19" s="16"/>
      <c r="D19" s="16"/>
      <c r="E19" s="16" t="str">
        <f t="shared" si="0"/>
        <v/>
      </c>
      <c r="F19" s="75"/>
      <c r="G19" s="5"/>
      <c r="I19" s="30"/>
      <c r="J19" s="30"/>
    </row>
    <row r="20" spans="1:10">
      <c r="A20" s="1">
        <v>13</v>
      </c>
      <c r="B20" s="16"/>
      <c r="C20" s="16"/>
      <c r="D20" s="16"/>
      <c r="E20" s="16" t="str">
        <f t="shared" si="0"/>
        <v/>
      </c>
      <c r="F20" s="75"/>
      <c r="G20" s="5"/>
      <c r="I20" s="30"/>
      <c r="J20" s="30"/>
    </row>
    <row r="21" spans="1:10">
      <c r="A21" s="1">
        <v>14</v>
      </c>
      <c r="B21" s="16"/>
      <c r="C21" s="16"/>
      <c r="D21" s="16"/>
      <c r="E21" s="16" t="str">
        <f t="shared" si="0"/>
        <v/>
      </c>
      <c r="F21" s="75"/>
      <c r="G21" s="5"/>
      <c r="I21" s="30"/>
      <c r="J21" s="30"/>
    </row>
    <row r="22" spans="1:10">
      <c r="A22" s="1">
        <v>15</v>
      </c>
      <c r="B22" s="16"/>
      <c r="C22" s="16"/>
      <c r="D22" s="16"/>
      <c r="E22" s="16" t="str">
        <f t="shared" si="0"/>
        <v/>
      </c>
      <c r="F22" s="75"/>
      <c r="G22" s="5"/>
      <c r="I22" s="30"/>
      <c r="J22" s="30"/>
    </row>
    <row r="23" spans="1:10">
      <c r="A23" s="1">
        <v>16</v>
      </c>
      <c r="B23" s="16"/>
      <c r="C23" s="16"/>
      <c r="D23" s="16"/>
      <c r="E23" s="16" t="str">
        <f t="shared" si="0"/>
        <v/>
      </c>
      <c r="F23" s="75"/>
      <c r="G23" s="5"/>
      <c r="I23" s="30"/>
      <c r="J23" s="30"/>
    </row>
    <row r="24" spans="1:10">
      <c r="A24" s="1">
        <v>17</v>
      </c>
      <c r="B24" s="16"/>
      <c r="C24" s="16"/>
      <c r="D24" s="16"/>
      <c r="E24" s="16" t="str">
        <f t="shared" si="0"/>
        <v/>
      </c>
      <c r="F24" s="75"/>
      <c r="G24" s="5"/>
      <c r="I24" s="30"/>
      <c r="J24" s="30"/>
    </row>
    <row r="25" spans="1:10">
      <c r="A25" s="1">
        <v>18</v>
      </c>
      <c r="B25" s="16"/>
      <c r="C25" s="16"/>
      <c r="D25" s="16"/>
      <c r="E25" s="16" t="str">
        <f t="shared" si="0"/>
        <v/>
      </c>
      <c r="F25" s="75"/>
      <c r="G25" s="5"/>
      <c r="I25" s="30"/>
      <c r="J25" s="30"/>
    </row>
    <row r="26" spans="1:10">
      <c r="A26" s="1">
        <v>19</v>
      </c>
      <c r="B26" s="16"/>
      <c r="C26" s="16"/>
      <c r="D26" s="16"/>
      <c r="E26" s="16" t="str">
        <f t="shared" si="0"/>
        <v/>
      </c>
      <c r="F26" s="75"/>
      <c r="G26" s="5"/>
    </row>
    <row r="27" spans="1:10">
      <c r="A27" s="1">
        <v>20</v>
      </c>
      <c r="B27" s="16"/>
      <c r="C27" s="16"/>
      <c r="D27" s="16"/>
      <c r="E27" s="16" t="str">
        <f t="shared" si="0"/>
        <v/>
      </c>
      <c r="F27" s="75"/>
      <c r="G27" s="5"/>
    </row>
    <row r="28" spans="1:10">
      <c r="A28" s="1">
        <v>21</v>
      </c>
      <c r="B28" s="16"/>
      <c r="C28" s="16"/>
      <c r="D28" s="16"/>
      <c r="E28" s="16" t="str">
        <f t="shared" si="0"/>
        <v/>
      </c>
      <c r="F28" s="75"/>
      <c r="G28" s="5"/>
    </row>
    <row r="29" spans="1:10">
      <c r="A29" s="1">
        <v>22</v>
      </c>
      <c r="B29" s="16"/>
      <c r="C29" s="16"/>
      <c r="D29" s="16"/>
      <c r="E29" s="16" t="str">
        <f t="shared" si="0"/>
        <v/>
      </c>
      <c r="F29" s="75"/>
      <c r="G29" s="5"/>
    </row>
    <row r="30" spans="1:10">
      <c r="A30" s="1">
        <v>23</v>
      </c>
      <c r="B30" s="16"/>
      <c r="C30" s="16"/>
      <c r="D30" s="16"/>
      <c r="E30" s="16" t="str">
        <f t="shared" si="0"/>
        <v/>
      </c>
      <c r="F30" s="75"/>
      <c r="G30" s="5"/>
    </row>
    <row r="31" spans="1:10">
      <c r="A31" s="1">
        <v>24</v>
      </c>
      <c r="B31" s="16"/>
      <c r="C31" s="16"/>
      <c r="D31" s="16"/>
      <c r="E31" s="16" t="str">
        <f t="shared" si="0"/>
        <v/>
      </c>
      <c r="F31" s="75"/>
      <c r="G31" s="5"/>
    </row>
    <row r="32" spans="1:10">
      <c r="A32" s="1">
        <v>25</v>
      </c>
      <c r="B32" s="16"/>
      <c r="C32" s="16"/>
      <c r="D32" s="16"/>
      <c r="E32" s="16" t="str">
        <f t="shared" si="0"/>
        <v/>
      </c>
      <c r="F32" s="75"/>
      <c r="G32" s="5"/>
    </row>
    <row r="33" spans="1:11">
      <c r="A33" s="1">
        <v>26</v>
      </c>
      <c r="B33" s="16"/>
      <c r="C33" s="16"/>
      <c r="D33" s="16"/>
      <c r="E33" s="16" t="str">
        <f t="shared" si="0"/>
        <v/>
      </c>
      <c r="F33" s="75"/>
      <c r="G33" s="5"/>
    </row>
    <row r="34" spans="1:11">
      <c r="A34" s="1">
        <v>27</v>
      </c>
      <c r="B34" s="16"/>
      <c r="C34" s="16"/>
      <c r="D34" s="16"/>
      <c r="E34" s="16" t="str">
        <f t="shared" si="0"/>
        <v/>
      </c>
      <c r="F34" s="75"/>
      <c r="G34" s="5"/>
    </row>
    <row r="35" spans="1:11">
      <c r="A35" s="1">
        <v>28</v>
      </c>
      <c r="B35" s="16"/>
      <c r="C35" s="16"/>
      <c r="D35" s="16"/>
      <c r="E35" s="16" t="str">
        <f t="shared" si="0"/>
        <v/>
      </c>
      <c r="F35" s="75"/>
      <c r="G35" s="5"/>
    </row>
    <row r="36" spans="1:11">
      <c r="A36" s="1">
        <v>29</v>
      </c>
      <c r="B36" s="16"/>
      <c r="C36" s="16"/>
      <c r="D36" s="16"/>
      <c r="E36" s="16" t="str">
        <f t="shared" si="0"/>
        <v/>
      </c>
      <c r="F36" s="75"/>
      <c r="G36" s="5"/>
    </row>
    <row r="37" spans="1:11">
      <c r="A37" s="2">
        <v>30</v>
      </c>
      <c r="B37" s="17"/>
      <c r="C37" s="17"/>
      <c r="D37" s="17"/>
      <c r="E37" s="17" t="str">
        <f t="shared" si="0"/>
        <v/>
      </c>
      <c r="F37" s="76"/>
      <c r="G37" s="8"/>
    </row>
    <row r="39" spans="1:11" ht="51.75" customHeight="1">
      <c r="A39" s="119" t="s">
        <v>60</v>
      </c>
      <c r="B39" s="120"/>
      <c r="C39" s="120"/>
      <c r="D39" s="120"/>
      <c r="E39" s="120"/>
      <c r="F39" s="120"/>
      <c r="G39" s="120"/>
      <c r="H39" s="120"/>
      <c r="I39" s="120"/>
      <c r="J39" s="121"/>
      <c r="K39" t="s">
        <v>29</v>
      </c>
    </row>
    <row r="40" spans="1:11" ht="9" customHeight="1"/>
    <row r="41" spans="1:11">
      <c r="A41" t="s">
        <v>30</v>
      </c>
    </row>
    <row r="43" spans="1:11" ht="24">
      <c r="E43" s="23" t="s">
        <v>31</v>
      </c>
      <c r="F43" s="128"/>
      <c r="G43" s="128"/>
      <c r="H43" s="128"/>
      <c r="I43" s="128"/>
      <c r="J43" s="128"/>
    </row>
  </sheetData>
  <protectedRanges>
    <protectedRange sqref="F43" name="範囲3"/>
    <protectedRange sqref="G8:G37 B8:E37" name="範囲2"/>
    <protectedRange sqref="C4" name="範囲1"/>
  </protectedRanges>
  <mergeCells count="5">
    <mergeCell ref="I6:J6"/>
    <mergeCell ref="A39:J39"/>
    <mergeCell ref="C4:G4"/>
    <mergeCell ref="F43:J43"/>
    <mergeCell ref="A4:B4"/>
  </mergeCells>
  <phoneticPr fontId="2"/>
  <dataValidations count="1">
    <dataValidation type="list" allowBlank="1" showInputMessage="1" showErrorMessage="1" sqref="C7:C37" xr:uid="{FE222184-AE56-4425-B897-70D8719ED9D3}">
      <formula1>$I$7:$I$13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0" orientation="portrait" horizontalDpi="0" verticalDpi="0" r:id="rId1"/>
  <headerFooter>
    <oddHeader>&amp;R〔 別紙２－２ 〕</oddHeader>
  </headerFooter>
  <rowBreaks count="1" manualBreakCount="1">
    <brk id="46" max="9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FD32FE8C-98CC-4012-AFE1-1969023F4C8E}">
          <x14:formula1>
            <xm:f>'総括表 ※削除禁止'!$C$2:$C$3</xm:f>
          </x14:formula1>
          <xm:sqref>G7:G37</xm:sqref>
        </x14:dataValidation>
        <x14:dataValidation type="list" allowBlank="1" showInputMessage="1" showErrorMessage="1" xr:uid="{70EC83CF-205F-4A0E-A5A6-7608E88057FC}">
          <x14:formula1>
            <xm:f>'総括表 ※削除禁止'!$A$2:$A$3</xm:f>
          </x14:formula1>
          <xm:sqref>B7:B37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F349B-583D-4C52-85F7-BA5EA496D97B}">
  <dimension ref="A1:J43"/>
  <sheetViews>
    <sheetView zoomScaleNormal="100" workbookViewId="0">
      <selection activeCell="D7" sqref="D7"/>
    </sheetView>
  </sheetViews>
  <sheetFormatPr defaultRowHeight="18.75"/>
  <cols>
    <col min="1" max="1" width="3.5" bestFit="1" customWidth="1"/>
    <col min="2" max="2" width="7.125" style="6" bestFit="1" customWidth="1"/>
    <col min="3" max="3" width="18.625" style="6" customWidth="1"/>
    <col min="4" max="4" width="18.5" style="6" customWidth="1"/>
    <col min="5" max="6" width="5.25" bestFit="1" customWidth="1"/>
    <col min="7" max="7" width="3.25" customWidth="1"/>
    <col min="8" max="8" width="9.75" style="6" customWidth="1"/>
    <col min="9" max="9" width="7.375" customWidth="1"/>
    <col min="11" max="11" width="10" customWidth="1"/>
  </cols>
  <sheetData>
    <row r="1" spans="1:9" ht="24" customHeight="1">
      <c r="A1" s="21"/>
      <c r="E1" s="72"/>
      <c r="F1" s="72" t="s">
        <v>69</v>
      </c>
      <c r="I1" s="24"/>
    </row>
    <row r="2" spans="1:9" ht="14.25" customHeight="1">
      <c r="A2" s="21"/>
      <c r="E2" s="72"/>
      <c r="I2" s="24"/>
    </row>
    <row r="3" spans="1:9" ht="24" customHeight="1">
      <c r="A3" s="69" t="s">
        <v>66</v>
      </c>
      <c r="B3" s="74"/>
      <c r="C3" s="74"/>
      <c r="D3" s="74"/>
      <c r="E3" s="70"/>
      <c r="F3" s="74"/>
    </row>
    <row r="4" spans="1:9" ht="24">
      <c r="A4" s="129" t="s">
        <v>24</v>
      </c>
      <c r="B4" s="129"/>
      <c r="C4" s="127"/>
      <c r="D4" s="127"/>
      <c r="E4" s="127"/>
      <c r="F4" s="127"/>
    </row>
    <row r="5" spans="1:9" ht="8.25" customHeight="1"/>
    <row r="6" spans="1:9" s="6" customFormat="1" ht="27" customHeight="1">
      <c r="A6" s="10" t="s">
        <v>5</v>
      </c>
      <c r="B6" s="11" t="s">
        <v>10</v>
      </c>
      <c r="C6" s="12" t="s">
        <v>2</v>
      </c>
      <c r="D6" s="13" t="s">
        <v>9</v>
      </c>
      <c r="E6" s="12" t="s">
        <v>3</v>
      </c>
      <c r="F6" s="14" t="s">
        <v>4</v>
      </c>
      <c r="G6" s="15"/>
      <c r="H6" s="125" t="s">
        <v>32</v>
      </c>
      <c r="I6" s="126"/>
    </row>
    <row r="7" spans="1:9">
      <c r="A7" s="22" t="s">
        <v>62</v>
      </c>
      <c r="B7" s="18" t="s">
        <v>0</v>
      </c>
      <c r="C7" s="18" t="s">
        <v>81</v>
      </c>
      <c r="D7" s="18" t="str">
        <f>PHONETIC(C7)</f>
        <v>トウカイ▢タロウ</v>
      </c>
      <c r="E7" s="19">
        <v>1</v>
      </c>
      <c r="F7" s="20" t="s">
        <v>7</v>
      </c>
      <c r="H7" s="33" t="s">
        <v>74</v>
      </c>
      <c r="I7" s="34">
        <f>COUNTIF($E$8:$E$37,"1")</f>
        <v>0</v>
      </c>
    </row>
    <row r="8" spans="1:9">
      <c r="A8" s="1">
        <v>1</v>
      </c>
      <c r="B8" s="16"/>
      <c r="C8" s="16"/>
      <c r="D8" s="16"/>
      <c r="E8" s="3"/>
      <c r="F8" s="5"/>
      <c r="H8" s="33" t="s">
        <v>75</v>
      </c>
      <c r="I8" s="34">
        <f>COUNTIF($E$8:$E$37,"2")</f>
        <v>0</v>
      </c>
    </row>
    <row r="9" spans="1:9">
      <c r="A9" s="1">
        <v>2</v>
      </c>
      <c r="B9" s="9"/>
      <c r="C9" s="9"/>
      <c r="D9" s="16"/>
      <c r="E9" s="3"/>
      <c r="F9" s="5"/>
      <c r="H9" s="33" t="s">
        <v>76</v>
      </c>
      <c r="I9" s="34">
        <f>COUNTIF($E$8:$E$37,"3")</f>
        <v>0</v>
      </c>
    </row>
    <row r="10" spans="1:9">
      <c r="A10" s="1">
        <v>3</v>
      </c>
      <c r="B10" s="16"/>
      <c r="C10" s="16"/>
      <c r="D10" s="16" t="str">
        <f t="shared" ref="D10:D37" si="0">PHONETIC(C10)</f>
        <v/>
      </c>
      <c r="E10" s="3"/>
      <c r="F10" s="5"/>
      <c r="H10" s="33" t="s">
        <v>77</v>
      </c>
      <c r="I10" s="34">
        <f>COUNTIF($E$8:$E$37,"4")</f>
        <v>0</v>
      </c>
    </row>
    <row r="11" spans="1:9">
      <c r="A11" s="1">
        <v>4</v>
      </c>
      <c r="B11" s="16"/>
      <c r="C11" s="16"/>
      <c r="D11" s="16" t="str">
        <f t="shared" si="0"/>
        <v/>
      </c>
      <c r="E11" s="3"/>
      <c r="F11" s="5"/>
      <c r="H11" s="33" t="s">
        <v>78</v>
      </c>
      <c r="I11" s="34">
        <f>COUNTIF($E$8:$E$37,"5")</f>
        <v>0</v>
      </c>
    </row>
    <row r="12" spans="1:9">
      <c r="A12" s="1">
        <v>5</v>
      </c>
      <c r="B12" s="16"/>
      <c r="C12" s="16"/>
      <c r="D12" s="16" t="str">
        <f t="shared" si="0"/>
        <v/>
      </c>
      <c r="E12" s="3"/>
      <c r="F12" s="5"/>
      <c r="H12" s="33" t="s">
        <v>79</v>
      </c>
      <c r="I12" s="34">
        <f>COUNTIF($E$8:$E$37,"6")</f>
        <v>0</v>
      </c>
    </row>
    <row r="13" spans="1:9">
      <c r="A13" s="1">
        <v>6</v>
      </c>
      <c r="B13" s="16"/>
      <c r="C13" s="16"/>
      <c r="D13" s="16" t="str">
        <f t="shared" si="0"/>
        <v/>
      </c>
      <c r="E13" s="3"/>
      <c r="F13" s="5"/>
      <c r="H13" s="31" t="s">
        <v>40</v>
      </c>
      <c r="I13" s="112">
        <f>SUM(I7:I12)</f>
        <v>0</v>
      </c>
    </row>
    <row r="14" spans="1:9">
      <c r="A14" s="1">
        <v>7</v>
      </c>
      <c r="B14" s="16"/>
      <c r="C14" s="16"/>
      <c r="D14" s="16" t="str">
        <f t="shared" si="0"/>
        <v/>
      </c>
      <c r="E14" s="3"/>
      <c r="F14" s="5"/>
    </row>
    <row r="15" spans="1:9">
      <c r="A15" s="1">
        <v>8</v>
      </c>
      <c r="B15" s="16"/>
      <c r="C15" s="16"/>
      <c r="D15" s="16" t="str">
        <f t="shared" si="0"/>
        <v/>
      </c>
      <c r="E15" s="3"/>
      <c r="F15" s="5"/>
    </row>
    <row r="16" spans="1:9">
      <c r="A16" s="1">
        <v>9</v>
      </c>
      <c r="B16" s="16"/>
      <c r="C16" s="16"/>
      <c r="D16" s="16" t="str">
        <f t="shared" si="0"/>
        <v/>
      </c>
      <c r="E16" s="3"/>
      <c r="F16" s="5"/>
    </row>
    <row r="17" spans="1:9" ht="18.75" customHeight="1">
      <c r="A17" s="1">
        <v>10</v>
      </c>
      <c r="B17" s="16"/>
      <c r="C17" s="16"/>
      <c r="D17" s="16" t="str">
        <f t="shared" si="0"/>
        <v/>
      </c>
      <c r="E17" s="3"/>
      <c r="F17" s="5"/>
      <c r="H17" s="30"/>
      <c r="I17" s="30"/>
    </row>
    <row r="18" spans="1:9">
      <c r="A18" s="1">
        <v>11</v>
      </c>
      <c r="B18" s="16"/>
      <c r="C18" s="16"/>
      <c r="D18" s="16" t="str">
        <f t="shared" si="0"/>
        <v/>
      </c>
      <c r="E18" s="3"/>
      <c r="F18" s="5"/>
      <c r="H18" s="30"/>
      <c r="I18" s="30"/>
    </row>
    <row r="19" spans="1:9">
      <c r="A19" s="1">
        <v>12</v>
      </c>
      <c r="B19" s="16"/>
      <c r="C19" s="16"/>
      <c r="D19" s="16" t="str">
        <f t="shared" si="0"/>
        <v/>
      </c>
      <c r="E19" s="3"/>
      <c r="F19" s="5"/>
      <c r="H19" s="30"/>
      <c r="I19" s="30"/>
    </row>
    <row r="20" spans="1:9">
      <c r="A20" s="1">
        <v>13</v>
      </c>
      <c r="B20" s="16"/>
      <c r="C20" s="16"/>
      <c r="D20" s="16" t="str">
        <f t="shared" si="0"/>
        <v/>
      </c>
      <c r="E20" s="3"/>
      <c r="F20" s="5"/>
      <c r="H20" s="30"/>
      <c r="I20" s="30"/>
    </row>
    <row r="21" spans="1:9">
      <c r="A21" s="1">
        <v>14</v>
      </c>
      <c r="B21" s="16"/>
      <c r="C21" s="16"/>
      <c r="D21" s="16" t="str">
        <f t="shared" si="0"/>
        <v/>
      </c>
      <c r="E21" s="3"/>
      <c r="F21" s="5"/>
      <c r="H21" s="30"/>
      <c r="I21" s="30"/>
    </row>
    <row r="22" spans="1:9">
      <c r="A22" s="1">
        <v>15</v>
      </c>
      <c r="B22" s="16"/>
      <c r="C22" s="16"/>
      <c r="D22" s="16" t="str">
        <f t="shared" si="0"/>
        <v/>
      </c>
      <c r="E22" s="3"/>
      <c r="F22" s="5"/>
      <c r="H22" s="30"/>
      <c r="I22" s="30"/>
    </row>
    <row r="23" spans="1:9">
      <c r="A23" s="1">
        <v>16</v>
      </c>
      <c r="B23" s="16"/>
      <c r="C23" s="16"/>
      <c r="D23" s="16" t="str">
        <f t="shared" si="0"/>
        <v/>
      </c>
      <c r="E23" s="3"/>
      <c r="F23" s="5"/>
      <c r="H23" s="30"/>
      <c r="I23" s="30"/>
    </row>
    <row r="24" spans="1:9">
      <c r="A24" s="1">
        <v>17</v>
      </c>
      <c r="B24" s="16"/>
      <c r="C24" s="16"/>
      <c r="D24" s="16" t="str">
        <f t="shared" si="0"/>
        <v/>
      </c>
      <c r="E24" s="3"/>
      <c r="F24" s="5"/>
      <c r="H24" s="30"/>
      <c r="I24" s="30"/>
    </row>
    <row r="25" spans="1:9">
      <c r="A25" s="1">
        <v>18</v>
      </c>
      <c r="B25" s="16"/>
      <c r="C25" s="16"/>
      <c r="D25" s="16" t="str">
        <f t="shared" si="0"/>
        <v/>
      </c>
      <c r="E25" s="3"/>
      <c r="F25" s="5"/>
      <c r="H25" s="30"/>
      <c r="I25" s="30"/>
    </row>
    <row r="26" spans="1:9">
      <c r="A26" s="1">
        <v>19</v>
      </c>
      <c r="B26" s="16"/>
      <c r="C26" s="16"/>
      <c r="D26" s="16" t="str">
        <f t="shared" si="0"/>
        <v/>
      </c>
      <c r="E26" s="3"/>
      <c r="F26" s="5"/>
    </row>
    <row r="27" spans="1:9">
      <c r="A27" s="1">
        <v>20</v>
      </c>
      <c r="B27" s="16"/>
      <c r="C27" s="16"/>
      <c r="D27" s="16" t="str">
        <f t="shared" si="0"/>
        <v/>
      </c>
      <c r="E27" s="3"/>
      <c r="F27" s="5"/>
    </row>
    <row r="28" spans="1:9">
      <c r="A28" s="1">
        <v>21</v>
      </c>
      <c r="B28" s="16"/>
      <c r="C28" s="16"/>
      <c r="D28" s="16" t="str">
        <f t="shared" si="0"/>
        <v/>
      </c>
      <c r="E28" s="3"/>
      <c r="F28" s="5"/>
    </row>
    <row r="29" spans="1:9">
      <c r="A29" s="1">
        <v>22</v>
      </c>
      <c r="B29" s="16"/>
      <c r="C29" s="16"/>
      <c r="D29" s="16" t="str">
        <f t="shared" si="0"/>
        <v/>
      </c>
      <c r="E29" s="3"/>
      <c r="F29" s="5"/>
    </row>
    <row r="30" spans="1:9">
      <c r="A30" s="1">
        <v>23</v>
      </c>
      <c r="B30" s="16"/>
      <c r="C30" s="16"/>
      <c r="D30" s="16" t="str">
        <f t="shared" si="0"/>
        <v/>
      </c>
      <c r="E30" s="3"/>
      <c r="F30" s="5"/>
    </row>
    <row r="31" spans="1:9">
      <c r="A31" s="1">
        <v>24</v>
      </c>
      <c r="B31" s="16"/>
      <c r="C31" s="16"/>
      <c r="D31" s="16" t="str">
        <f t="shared" si="0"/>
        <v/>
      </c>
      <c r="E31" s="3"/>
      <c r="F31" s="5"/>
    </row>
    <row r="32" spans="1:9">
      <c r="A32" s="1">
        <v>25</v>
      </c>
      <c r="B32" s="16"/>
      <c r="C32" s="16"/>
      <c r="D32" s="16" t="str">
        <f t="shared" si="0"/>
        <v/>
      </c>
      <c r="E32" s="3"/>
      <c r="F32" s="5"/>
    </row>
    <row r="33" spans="1:10">
      <c r="A33" s="1">
        <v>26</v>
      </c>
      <c r="B33" s="16"/>
      <c r="C33" s="16"/>
      <c r="D33" s="16" t="str">
        <f t="shared" si="0"/>
        <v/>
      </c>
      <c r="E33" s="3"/>
      <c r="F33" s="5"/>
    </row>
    <row r="34" spans="1:10">
      <c r="A34" s="1">
        <v>27</v>
      </c>
      <c r="B34" s="16"/>
      <c r="C34" s="16"/>
      <c r="D34" s="16" t="str">
        <f t="shared" si="0"/>
        <v/>
      </c>
      <c r="E34" s="3"/>
      <c r="F34" s="5"/>
    </row>
    <row r="35" spans="1:10">
      <c r="A35" s="1">
        <v>28</v>
      </c>
      <c r="B35" s="16"/>
      <c r="C35" s="16"/>
      <c r="D35" s="16" t="str">
        <f t="shared" si="0"/>
        <v/>
      </c>
      <c r="E35" s="3"/>
      <c r="F35" s="5"/>
    </row>
    <row r="36" spans="1:10">
      <c r="A36" s="1">
        <v>29</v>
      </c>
      <c r="B36" s="16"/>
      <c r="C36" s="16"/>
      <c r="D36" s="16" t="str">
        <f t="shared" si="0"/>
        <v/>
      </c>
      <c r="E36" s="3"/>
      <c r="F36" s="5"/>
    </row>
    <row r="37" spans="1:10">
      <c r="A37" s="2">
        <v>30</v>
      </c>
      <c r="B37" s="17"/>
      <c r="C37" s="17"/>
      <c r="D37" s="17" t="str">
        <f t="shared" si="0"/>
        <v/>
      </c>
      <c r="E37" s="4"/>
      <c r="F37" s="8"/>
    </row>
    <row r="39" spans="1:10" ht="51.75" customHeight="1">
      <c r="A39" s="119" t="s">
        <v>60</v>
      </c>
      <c r="B39" s="120"/>
      <c r="C39" s="120"/>
      <c r="D39" s="120"/>
      <c r="E39" s="120"/>
      <c r="F39" s="120"/>
      <c r="G39" s="120"/>
      <c r="H39" s="120"/>
      <c r="I39" s="121"/>
      <c r="J39" t="s">
        <v>29</v>
      </c>
    </row>
    <row r="40" spans="1:10" ht="9" customHeight="1"/>
    <row r="41" spans="1:10">
      <c r="A41" t="s">
        <v>27</v>
      </c>
    </row>
    <row r="43" spans="1:10" ht="24">
      <c r="D43" s="23" t="s">
        <v>31</v>
      </c>
      <c r="E43" s="128"/>
      <c r="F43" s="128"/>
      <c r="G43" s="128"/>
      <c r="H43" s="128"/>
      <c r="I43" s="128"/>
    </row>
  </sheetData>
  <protectedRanges>
    <protectedRange sqref="E43" name="範囲3"/>
    <protectedRange sqref="F8:F37 B8:E37" name="範囲2"/>
  </protectedRanges>
  <mergeCells count="5">
    <mergeCell ref="A4:B4"/>
    <mergeCell ref="C4:F4"/>
    <mergeCell ref="H6:I6"/>
    <mergeCell ref="A39:I39"/>
    <mergeCell ref="E43:I4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0" orientation="portrait" horizontalDpi="0" verticalDpi="0" r:id="rId1"/>
  <headerFooter>
    <oddHeader>&amp;R〔 別紙２－3 〕</oddHeader>
  </headerFooter>
  <rowBreaks count="1" manualBreakCount="1">
    <brk id="46" max="9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B74A4DB-F753-4E48-8EB8-F8569EA68999}">
          <x14:formula1>
            <xm:f>'総括表 ※削除禁止'!$A$2:$A$3</xm:f>
          </x14:formula1>
          <xm:sqref>B7:B37</xm:sqref>
        </x14:dataValidation>
        <x14:dataValidation type="list" showInputMessage="1" showErrorMessage="1" xr:uid="{742E05FB-EAC5-411F-9F74-DA38592473FB}">
          <x14:formula1>
            <xm:f>'総括表 ※削除禁止'!$C$2:$C$3</xm:f>
          </x14:formula1>
          <xm:sqref>F7:F37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DD37B-2A10-48B2-9404-9A2AB8A722AA}">
  <dimension ref="A1:I18"/>
  <sheetViews>
    <sheetView topLeftCell="A4" zoomScaleNormal="100" zoomScaleSheetLayoutView="100" workbookViewId="0">
      <selection activeCell="B9" sqref="B9"/>
    </sheetView>
  </sheetViews>
  <sheetFormatPr defaultRowHeight="18.75"/>
  <cols>
    <col min="1" max="1" width="4.5" customWidth="1"/>
    <col min="2" max="3" width="19.625" style="6" customWidth="1"/>
    <col min="4" max="4" width="5.25" bestFit="1" customWidth="1"/>
    <col min="5" max="6" width="5.25" customWidth="1"/>
    <col min="7" max="7" width="2" customWidth="1"/>
  </cols>
  <sheetData>
    <row r="1" spans="1:9" ht="24">
      <c r="A1" s="70" t="s">
        <v>70</v>
      </c>
      <c r="B1" s="70"/>
      <c r="C1" s="70"/>
      <c r="D1" s="70"/>
      <c r="E1" s="70"/>
      <c r="F1" s="70"/>
      <c r="G1" s="24"/>
      <c r="I1" s="6"/>
    </row>
    <row r="2" spans="1:9" ht="24">
      <c r="A2" s="21"/>
      <c r="D2" s="6"/>
      <c r="E2" s="6"/>
      <c r="F2" s="24"/>
      <c r="G2" s="24"/>
      <c r="I2" s="6"/>
    </row>
    <row r="3" spans="1:9" ht="24">
      <c r="A3" s="21"/>
      <c r="B3" s="51" t="s">
        <v>24</v>
      </c>
      <c r="D3" s="6"/>
      <c r="E3" s="6"/>
      <c r="F3" s="24"/>
      <c r="G3" s="24"/>
      <c r="I3" s="6"/>
    </row>
    <row r="4" spans="1:9" ht="25.5">
      <c r="A4" s="25"/>
      <c r="B4" s="131"/>
      <c r="C4" s="131"/>
      <c r="D4" s="131"/>
      <c r="E4" s="131"/>
      <c r="F4" s="42"/>
      <c r="I4" s="6"/>
    </row>
    <row r="5" spans="1:9" ht="22.5" customHeight="1"/>
    <row r="6" spans="1:9" s="6" customFormat="1" ht="146.25" customHeight="1">
      <c r="A6" s="123" t="s">
        <v>61</v>
      </c>
      <c r="B6" s="124"/>
      <c r="C6" s="124"/>
      <c r="D6" s="124"/>
      <c r="E6" s="124"/>
      <c r="F6" s="124"/>
      <c r="G6" s="15"/>
    </row>
    <row r="7" spans="1:9" ht="6.75" customHeight="1"/>
    <row r="8" spans="1:9">
      <c r="A8" s="10" t="s">
        <v>5</v>
      </c>
      <c r="B8" s="12" t="s">
        <v>2</v>
      </c>
      <c r="C8" s="13" t="s">
        <v>9</v>
      </c>
      <c r="D8" s="12" t="s">
        <v>3</v>
      </c>
      <c r="E8" s="43" t="s">
        <v>54</v>
      </c>
      <c r="F8" s="14" t="s">
        <v>4</v>
      </c>
    </row>
    <row r="9" spans="1:9" ht="24.95" customHeight="1">
      <c r="A9" s="22" t="s">
        <v>62</v>
      </c>
      <c r="B9" s="18" t="s">
        <v>81</v>
      </c>
      <c r="C9" s="18" t="str">
        <f>PHONETIC(B9)</f>
        <v>トウカイ▢タロウ</v>
      </c>
      <c r="D9" s="44">
        <v>3</v>
      </c>
      <c r="E9" s="47">
        <v>9</v>
      </c>
      <c r="F9" s="20" t="s">
        <v>7</v>
      </c>
    </row>
    <row r="10" spans="1:9" ht="27.95" customHeight="1">
      <c r="A10" s="28">
        <v>1</v>
      </c>
      <c r="B10" s="16"/>
      <c r="C10" s="16"/>
      <c r="D10" s="45"/>
      <c r="E10" s="45"/>
      <c r="F10" s="5"/>
    </row>
    <row r="11" spans="1:9" ht="27.95" customHeight="1">
      <c r="A11" s="28">
        <v>2</v>
      </c>
      <c r="B11" s="16"/>
      <c r="C11" s="16"/>
      <c r="D11" s="45"/>
      <c r="E11" s="48"/>
      <c r="F11" s="5"/>
    </row>
    <row r="12" spans="1:9" ht="27.95" customHeight="1">
      <c r="A12" s="28">
        <v>3</v>
      </c>
      <c r="B12" s="16"/>
      <c r="C12" s="16"/>
      <c r="D12" s="45"/>
      <c r="E12" s="48"/>
      <c r="F12" s="5"/>
    </row>
    <row r="13" spans="1:9" ht="27.95" customHeight="1">
      <c r="A13" s="28">
        <v>4</v>
      </c>
      <c r="B13" s="16"/>
      <c r="C13" s="16"/>
      <c r="D13" s="45"/>
      <c r="E13" s="48"/>
      <c r="F13" s="5"/>
    </row>
    <row r="14" spans="1:9" ht="27.95" customHeight="1">
      <c r="A14" s="29">
        <v>5</v>
      </c>
      <c r="B14" s="17"/>
      <c r="C14" s="17"/>
      <c r="D14" s="46"/>
      <c r="E14" s="49"/>
      <c r="F14" s="8"/>
    </row>
    <row r="16" spans="1:9" ht="18.75" customHeight="1">
      <c r="B16" s="115" t="s">
        <v>58</v>
      </c>
    </row>
    <row r="17" spans="2:6">
      <c r="B17" s="7" t="s">
        <v>55</v>
      </c>
      <c r="C17" s="7" t="s">
        <v>56</v>
      </c>
      <c r="D17" s="132" t="s">
        <v>57</v>
      </c>
      <c r="E17" s="132"/>
      <c r="F17" s="132"/>
    </row>
    <row r="18" spans="2:6" ht="18.75" customHeight="1">
      <c r="B18" s="7"/>
      <c r="C18" s="50">
        <f>COUNTA(B10:B14)</f>
        <v>0</v>
      </c>
      <c r="D18" s="130">
        <f>C18*500</f>
        <v>0</v>
      </c>
      <c r="E18" s="130"/>
      <c r="F18" s="130"/>
    </row>
  </sheetData>
  <protectedRanges>
    <protectedRange sqref="B10:F14" name="範囲2"/>
    <protectedRange sqref="B4" name="範囲1"/>
  </protectedRanges>
  <mergeCells count="4">
    <mergeCell ref="D18:F18"/>
    <mergeCell ref="B4:E4"/>
    <mergeCell ref="D17:F17"/>
    <mergeCell ref="A6:F6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scale="115" orientation="portrait" horizontalDpi="0" verticalDpi="0" r:id="rId1"/>
  <headerFooter>
    <oddHeader>&amp;R〔 別紙３ 〕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56AAB4BB-F933-4015-8354-50717E60DA89}">
          <x14:formula1>
            <xm:f>'総括表 ※削除禁止'!$C$2:$C$3</xm:f>
          </x14:formula1>
          <xm:sqref>F9:F14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8955-EBD8-433E-B48E-679C6ED17B19}">
  <sheetPr>
    <tabColor theme="1"/>
  </sheetPr>
  <dimension ref="A1:E38"/>
  <sheetViews>
    <sheetView tabSelected="1" topLeftCell="A7" zoomScale="90" zoomScaleNormal="90" zoomScaleSheetLayoutView="90" workbookViewId="0">
      <selection activeCell="H17" sqref="H17"/>
    </sheetView>
  </sheetViews>
  <sheetFormatPr defaultRowHeight="18.75"/>
  <cols>
    <col min="1" max="1" width="10.625" style="81" customWidth="1"/>
    <col min="2" max="2" width="4.375" style="79" customWidth="1"/>
    <col min="3" max="3" width="10.625" style="81" customWidth="1"/>
    <col min="4" max="4" width="6.75" style="79" bestFit="1" customWidth="1"/>
    <col min="5" max="5" width="10.625" style="79" customWidth="1"/>
    <col min="6" max="6" width="7.125" style="79" customWidth="1"/>
    <col min="7" max="16384" width="9" style="79"/>
  </cols>
  <sheetData>
    <row r="1" spans="1:5" hidden="1">
      <c r="A1" s="78" t="s">
        <v>6</v>
      </c>
      <c r="C1" s="78" t="s">
        <v>4</v>
      </c>
      <c r="E1" s="78" t="s">
        <v>41</v>
      </c>
    </row>
    <row r="2" spans="1:5" hidden="1">
      <c r="A2" s="80" t="s">
        <v>0</v>
      </c>
      <c r="C2" s="80" t="s">
        <v>7</v>
      </c>
      <c r="E2" s="80" t="s">
        <v>42</v>
      </c>
    </row>
    <row r="3" spans="1:5" hidden="1">
      <c r="A3" s="80" t="s">
        <v>1</v>
      </c>
      <c r="C3" s="80" t="s">
        <v>8</v>
      </c>
      <c r="E3" s="80" t="s">
        <v>43</v>
      </c>
    </row>
    <row r="4" spans="1:5" hidden="1">
      <c r="E4" s="80" t="s">
        <v>65</v>
      </c>
    </row>
    <row r="5" spans="1:5" hidden="1">
      <c r="E5" s="80" t="s">
        <v>44</v>
      </c>
    </row>
    <row r="6" spans="1:5" ht="12" hidden="1" customHeight="1"/>
    <row r="7" spans="1:5" ht="24">
      <c r="A7" s="104" t="s">
        <v>11</v>
      </c>
      <c r="B7" s="105"/>
      <c r="C7" s="105"/>
      <c r="D7" s="105"/>
      <c r="E7" s="105"/>
    </row>
    <row r="8" spans="1:5" ht="9" customHeight="1"/>
    <row r="9" spans="1:5">
      <c r="A9" s="135" t="s">
        <v>12</v>
      </c>
      <c r="B9" s="135"/>
      <c r="C9" s="91" t="str">
        <f>IF(大会協力者!$C$5="","",大会協力者!$C$5)</f>
        <v/>
      </c>
      <c r="D9" s="92"/>
      <c r="E9" s="93"/>
    </row>
    <row r="11" spans="1:5">
      <c r="A11" s="136" t="s">
        <v>48</v>
      </c>
      <c r="B11" s="137"/>
      <c r="C11" s="96" t="s">
        <v>33</v>
      </c>
      <c r="D11" s="97"/>
      <c r="E11" s="83">
        <f>マラソンの部!$J7</f>
        <v>0</v>
      </c>
    </row>
    <row r="12" spans="1:5">
      <c r="A12" s="133"/>
      <c r="B12" s="134"/>
      <c r="C12" s="98" t="s">
        <v>34</v>
      </c>
      <c r="D12" s="99"/>
      <c r="E12" s="87">
        <f>マラソンの部!$J8</f>
        <v>0</v>
      </c>
    </row>
    <row r="13" spans="1:5">
      <c r="A13" s="133"/>
      <c r="B13" s="134"/>
      <c r="C13" s="98" t="s">
        <v>35</v>
      </c>
      <c r="D13" s="99"/>
      <c r="E13" s="87">
        <f>マラソンの部!$J9</f>
        <v>0</v>
      </c>
    </row>
    <row r="14" spans="1:5">
      <c r="A14" s="133"/>
      <c r="B14" s="134"/>
      <c r="C14" s="98" t="s">
        <v>36</v>
      </c>
      <c r="D14" s="99"/>
      <c r="E14" s="87">
        <f>マラソンの部!$J10</f>
        <v>0</v>
      </c>
    </row>
    <row r="15" spans="1:5">
      <c r="A15" s="133"/>
      <c r="B15" s="134"/>
      <c r="C15" s="98" t="s">
        <v>37</v>
      </c>
      <c r="D15" s="99"/>
      <c r="E15" s="87">
        <f>マラソンの部!$J11</f>
        <v>0</v>
      </c>
    </row>
    <row r="16" spans="1:5">
      <c r="A16" s="133"/>
      <c r="B16" s="134"/>
      <c r="C16" s="98" t="s">
        <v>38</v>
      </c>
      <c r="D16" s="99"/>
      <c r="E16" s="87">
        <f>マラソンの部!$J12</f>
        <v>0</v>
      </c>
    </row>
    <row r="17" spans="1:5">
      <c r="A17" s="133"/>
      <c r="B17" s="134"/>
      <c r="C17" s="98" t="s">
        <v>39</v>
      </c>
      <c r="D17" s="99"/>
      <c r="E17" s="87">
        <f>マラソンの部!$J13</f>
        <v>0</v>
      </c>
    </row>
    <row r="18" spans="1:5">
      <c r="A18" s="100"/>
      <c r="B18" s="101"/>
      <c r="C18" s="102" t="s">
        <v>71</v>
      </c>
      <c r="D18" s="103"/>
      <c r="E18" s="88">
        <f>SUM(E11:E17)</f>
        <v>0</v>
      </c>
    </row>
    <row r="20" spans="1:5">
      <c r="A20" s="136" t="s">
        <v>49</v>
      </c>
      <c r="B20" s="137"/>
      <c r="C20" s="89"/>
      <c r="D20" s="94"/>
      <c r="E20" s="83">
        <f>COUNTA(駅伝の部!$C$15:$C$22)</f>
        <v>0</v>
      </c>
    </row>
    <row r="21" spans="1:5">
      <c r="A21" s="100"/>
      <c r="B21" s="101"/>
      <c r="C21" s="102" t="s">
        <v>71</v>
      </c>
      <c r="D21" s="103"/>
      <c r="E21" s="88">
        <f>SUM(E20:E20)</f>
        <v>0</v>
      </c>
    </row>
    <row r="23" spans="1:5">
      <c r="A23" s="136" t="s">
        <v>72</v>
      </c>
      <c r="B23" s="137"/>
      <c r="C23" s="96" t="s">
        <v>74</v>
      </c>
      <c r="D23" s="97"/>
      <c r="E23" s="83">
        <f>仮装の部!$I7</f>
        <v>0</v>
      </c>
    </row>
    <row r="24" spans="1:5">
      <c r="A24" s="113"/>
      <c r="B24" s="114"/>
      <c r="C24" s="98" t="s">
        <v>75</v>
      </c>
      <c r="D24" s="99"/>
      <c r="E24" s="87">
        <f>仮装の部!$I8</f>
        <v>0</v>
      </c>
    </row>
    <row r="25" spans="1:5">
      <c r="A25" s="113"/>
      <c r="B25" s="114"/>
      <c r="C25" s="98" t="s">
        <v>76</v>
      </c>
      <c r="D25" s="99"/>
      <c r="E25" s="87">
        <f>仮装の部!$I9</f>
        <v>0</v>
      </c>
    </row>
    <row r="26" spans="1:5">
      <c r="A26" s="113"/>
      <c r="B26" s="114"/>
      <c r="C26" s="98" t="s">
        <v>77</v>
      </c>
      <c r="D26" s="99"/>
      <c r="E26" s="87">
        <f>仮装の部!$I10</f>
        <v>0</v>
      </c>
    </row>
    <row r="27" spans="1:5">
      <c r="A27" s="113"/>
      <c r="B27" s="114"/>
      <c r="C27" s="98" t="s">
        <v>78</v>
      </c>
      <c r="D27" s="99"/>
      <c r="E27" s="87">
        <f>仮装の部!$I11</f>
        <v>0</v>
      </c>
    </row>
    <row r="28" spans="1:5">
      <c r="A28" s="113"/>
      <c r="B28" s="114"/>
      <c r="C28" s="98" t="s">
        <v>79</v>
      </c>
      <c r="D28" s="99"/>
      <c r="E28" s="87">
        <f>仮装の部!$I12</f>
        <v>0</v>
      </c>
    </row>
    <row r="29" spans="1:5">
      <c r="A29" s="100"/>
      <c r="B29" s="101"/>
      <c r="C29" s="102" t="s">
        <v>71</v>
      </c>
      <c r="D29" s="103"/>
      <c r="E29" s="88">
        <f>SUM(E23:E28)</f>
        <v>0</v>
      </c>
    </row>
    <row r="30" spans="1:5">
      <c r="A30" s="79"/>
      <c r="C30" s="79"/>
    </row>
    <row r="31" spans="1:5">
      <c r="A31" s="136" t="s">
        <v>51</v>
      </c>
      <c r="B31" s="137"/>
      <c r="C31" s="82" t="s">
        <v>50</v>
      </c>
      <c r="D31" s="94"/>
      <c r="E31" s="83">
        <f>COUNTA(大会協力者!$C$9:$C$10)</f>
        <v>0</v>
      </c>
    </row>
    <row r="32" spans="1:5">
      <c r="A32" s="133"/>
      <c r="B32" s="134"/>
      <c r="C32" s="86" t="s">
        <v>42</v>
      </c>
      <c r="D32" s="95"/>
      <c r="E32" s="87">
        <f>COUNTIF(大会協力者!$B$13:$B$15,"監督")</f>
        <v>0</v>
      </c>
    </row>
    <row r="33" spans="1:5">
      <c r="A33" s="84"/>
      <c r="B33" s="85"/>
      <c r="C33" s="86" t="s">
        <v>43</v>
      </c>
      <c r="D33" s="95"/>
      <c r="E33" s="87">
        <f>COUNTIF(大会協力者!$B$13:$B$15,"コーチ")</f>
        <v>0</v>
      </c>
    </row>
    <row r="34" spans="1:5">
      <c r="A34" s="84"/>
      <c r="B34" s="85"/>
      <c r="C34" s="86" t="s">
        <v>65</v>
      </c>
      <c r="D34" s="95"/>
      <c r="E34" s="87">
        <f>COUNTIF(大会協力者!$B$13:$B$15,"スタッフ")</f>
        <v>0</v>
      </c>
    </row>
    <row r="35" spans="1:5">
      <c r="A35" s="133"/>
      <c r="B35" s="134"/>
      <c r="C35" s="86" t="s">
        <v>52</v>
      </c>
      <c r="D35" s="95"/>
      <c r="E35" s="87">
        <f>大会協力者!$D$17</f>
        <v>0</v>
      </c>
    </row>
    <row r="36" spans="1:5">
      <c r="A36" s="100"/>
      <c r="B36" s="101"/>
      <c r="C36" s="102" t="s">
        <v>71</v>
      </c>
      <c r="D36" s="103"/>
      <c r="E36" s="88">
        <f>SUM(E31:E35)</f>
        <v>0</v>
      </c>
    </row>
    <row r="38" spans="1:5">
      <c r="A38" s="110" t="s">
        <v>53</v>
      </c>
      <c r="B38" s="110"/>
      <c r="C38" s="110"/>
      <c r="D38" s="110"/>
      <c r="E38" s="90">
        <f>E18+E21+E29+E36</f>
        <v>0</v>
      </c>
    </row>
  </sheetData>
  <sheetProtection algorithmName="SHA-512" hashValue="gXJNlJR/X7jJKHTKwJLieT2gXQA7FmspkY+vuasFCO7o26/XAxo2AVgsc6sDP6TIaCr6Z1mp51GJHWi7p9sRkA==" saltValue="tYIjLVvmn6l4x/1PZ2/XUA==" spinCount="100000" sheet="1" objects="1" scenarios="1"/>
  <mergeCells count="13">
    <mergeCell ref="A23:B23"/>
    <mergeCell ref="A31:B31"/>
    <mergeCell ref="A32:B32"/>
    <mergeCell ref="A35:B35"/>
    <mergeCell ref="A20:B20"/>
    <mergeCell ref="A15:B15"/>
    <mergeCell ref="A16:B16"/>
    <mergeCell ref="A17:B17"/>
    <mergeCell ref="A9:B9"/>
    <mergeCell ref="A11:B11"/>
    <mergeCell ref="A12:B12"/>
    <mergeCell ref="A13:B13"/>
    <mergeCell ref="A14:B1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2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大会協力者</vt:lpstr>
      <vt:lpstr>駅伝の部</vt:lpstr>
      <vt:lpstr>マラソンの部</vt:lpstr>
      <vt:lpstr>仮装の部</vt:lpstr>
      <vt:lpstr>追加登録書</vt:lpstr>
      <vt:lpstr>総括表 ※削除禁止</vt:lpstr>
      <vt:lpstr>マラソンの部!Print_Area</vt:lpstr>
      <vt:lpstr>仮装の部!Print_Area</vt:lpstr>
      <vt:lpstr>'総括表 ※削除禁止'!Print_Area</vt:lpstr>
      <vt:lpstr>大会協力者!Print_Area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User03</cp:lastModifiedBy>
  <cp:lastPrinted>2023-10-11T00:37:54Z</cp:lastPrinted>
  <dcterms:created xsi:type="dcterms:W3CDTF">2022-09-23T07:20:33Z</dcterms:created>
  <dcterms:modified xsi:type="dcterms:W3CDTF">2023-10-11T00:38:28Z</dcterms:modified>
</cp:coreProperties>
</file>